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6380" windowHeight="8200" tabRatio="5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NOWY" sheetId="8" state="hidden" r:id="rId8"/>
  </sheets>
  <definedNames>
    <definedName name="_xlnm.Print_Area" localSheetId="7">'NOWY'!$A$1:$H$48</definedName>
    <definedName name="_xlnm.Print_Area" localSheetId="0">'Pakiet 1'!$A$1:$I$32</definedName>
    <definedName name="_xlnm.Print_Area" localSheetId="1">'Pakiet 2'!$A$1:$I$23</definedName>
    <definedName name="_xlnm.Print_Area" localSheetId="2">'Pakiet 3'!$A$1:$I$20</definedName>
    <definedName name="_xlnm.Print_Area" localSheetId="3">'Pakiet 4'!$A$1:$I$20</definedName>
    <definedName name="_xlnm.Print_Area" localSheetId="4">'Pakiet 5'!$B$1:$I$36</definedName>
    <definedName name="_xlnm.Print_Area" localSheetId="5">'Pakiet 6'!$A$1:$H$43</definedName>
    <definedName name="_xlnm.Print_Area" localSheetId="6">'Pakiet 7'!$A$1:$I$56</definedName>
  </definedNames>
  <calcPr fullCalcOnLoad="1"/>
</workbook>
</file>

<file path=xl/sharedStrings.xml><?xml version="1.0" encoding="utf-8"?>
<sst xmlns="http://schemas.openxmlformats.org/spreadsheetml/2006/main" count="400" uniqueCount="186">
  <si>
    <t>DOSTAWA 12 MIESIĘCY, ROZPOCZĘCIE 01.01.2021</t>
  </si>
  <si>
    <t xml:space="preserve">PAKIET nr 1. Sprzęt laboratoryjny jednorazowego użytku i do poboru krwi- system otwarty </t>
  </si>
  <si>
    <t>L.p.</t>
  </si>
  <si>
    <t>przedmiot zamówienia</t>
  </si>
  <si>
    <t>J.m.</t>
  </si>
  <si>
    <t>Cena jedn netto [zł]</t>
  </si>
  <si>
    <t>wartość netto [zł]</t>
  </si>
  <si>
    <t>Vat [%]</t>
  </si>
  <si>
    <t>wartość brutto [zl]</t>
  </si>
  <si>
    <t>1.</t>
  </si>
  <si>
    <t>Pojemnik o poj. 100 ml (57x73) z zakrętką z PE, niejałowy</t>
  </si>
  <si>
    <t>szt.</t>
  </si>
  <si>
    <t>2.</t>
  </si>
  <si>
    <t>Końcówki do automatycznych pipet laboratoryjnych  poj. do 200 ul, żółte typu Eppendorf</t>
  </si>
  <si>
    <t>3.</t>
  </si>
  <si>
    <t>Końcówki do automatycznych pipet laboratoryjnych  poj. do 1000 ul, niebieskie</t>
  </si>
  <si>
    <t>4.</t>
  </si>
  <si>
    <t>Końcówki do automatycznych pipet laboratoryjnych  poj. do 5000 ul, bezbarwne</t>
  </si>
  <si>
    <t>5.</t>
  </si>
  <si>
    <t>Szkiełka podstawowe ze szlifowanymi krawędziami, gładkie, o grubości 1,0-1,2  mm</t>
  </si>
  <si>
    <t>6.</t>
  </si>
  <si>
    <t>Pipetki typu Pasteura  o dł. 150 mm , poj.użytkowej 1 ml i cał. ok. 4 ml.</t>
  </si>
  <si>
    <t>7.</t>
  </si>
  <si>
    <t>Pojemnik o poj. do 25 ml, z PP, z wieczkiem i łopatką</t>
  </si>
  <si>
    <t>8.</t>
  </si>
  <si>
    <t>Probówki typu EPPENDORF o poj. 0,5 ml, bezbarwne, z zamknięciem, z PP, z dnem stożkowym</t>
  </si>
  <si>
    <t>9.</t>
  </si>
  <si>
    <t>Probówki typu EPPENDORF o poj. 1,5 ml, bezbarwne, z zamknięciem, z PP, z dnem stożkowym</t>
  </si>
  <si>
    <t>10.</t>
  </si>
  <si>
    <t>11.</t>
  </si>
  <si>
    <t>12.</t>
  </si>
  <si>
    <t xml:space="preserve">Wymazówki z tworzywa z podłożem STUART+C w probówce transportowej </t>
  </si>
  <si>
    <t>13.</t>
  </si>
  <si>
    <t>Pojemniki z PP o poj. użytkowej 120 ml, pakowane indywidualnie, STERYLNE, do posiewu moczu</t>
  </si>
  <si>
    <t>14.</t>
  </si>
  <si>
    <t>Kuwety „macro” o poj. do 4,5 ml, dwuścienne, z PS, do spektrofotometrów</t>
  </si>
  <si>
    <t>15.</t>
  </si>
  <si>
    <t>Probówki do badania osadu moczu o poj. 12 ml, na 0,5 ml osadu, z przezroczystego PS</t>
  </si>
  <si>
    <t>Kamery z siatką do ilościowej analizy elementów komórkowych w osadzie moczu – 10 miejscowe</t>
  </si>
  <si>
    <t>∑</t>
  </si>
  <si>
    <t>akceptacja finansowa</t>
  </si>
  <si>
    <t>podpis osoby odpowiedzialnej , sporządzającej (kierownik wnioskujący)</t>
  </si>
  <si>
    <t>podpis Głównego księgowego</t>
  </si>
  <si>
    <t>Data złożenia w dziale organizacyjno – prawnym……………………………… r.</t>
  </si>
  <si>
    <t xml:space="preserve"> Zapotrzebowanie zaakceptowano i skierowano do realizacji </t>
  </si>
  <si>
    <t xml:space="preserve">Nomenklatura CPV:   </t>
  </si>
  <si>
    <t>opinia w zakresie stosowania ustawy prawo zamówień publicznych (Pzp) proponuje się udzielenie zamówienia w trybie:</t>
  </si>
  <si>
    <t>PAKIET nr 2. Analityka ogólna, testy latexowe, inne testy</t>
  </si>
  <si>
    <t>ml</t>
  </si>
  <si>
    <t>Barwnik May-Grunwalda roztwór)</t>
  </si>
  <si>
    <t>Odczynnik Extona</t>
  </si>
  <si>
    <t>Odczynnik Mac Williama</t>
  </si>
  <si>
    <t>testy</t>
  </si>
  <si>
    <t>Latex RF-zestaw z kontrolami,  max. opakowanie 100 oznaczeń</t>
  </si>
  <si>
    <t>Antygen kardiolipinowy RPR Carbon-zestaw z kontrolami</t>
  </si>
  <si>
    <t>PAKIET nr 3. Testy na obecność środków psychoaktywnych, inne w tym na infekcje</t>
  </si>
  <si>
    <t>test</t>
  </si>
  <si>
    <t>Kokaina-test do oznaczania w moczu</t>
  </si>
  <si>
    <t>Test panelowy wieloparametrowy zawierający obowiązkowo w składzie: AMP, MET, OPI, BZD, THC, MDMA</t>
  </si>
  <si>
    <t>kasetka</t>
  </si>
  <si>
    <t>Test ciążowy paskowy HCG czułość 25mIU/ml, oznaczenia w moczu i surowicy krwi</t>
  </si>
  <si>
    <t>Krew utajona w kale; czułość 50 ng/ml; bez diety</t>
  </si>
  <si>
    <t>Giardia lamblia-test kasetkowy do wykrywania antygenu cyst w kale</t>
  </si>
  <si>
    <t>Helicobacter pylori-test kasetkowy do wykrywania p-ciał w surowicy krwi</t>
  </si>
  <si>
    <t>PAKIET nr 4. Elektrolity (analizator jonoselektywny AVL 9180 Na+  K+  Li+ )</t>
  </si>
  <si>
    <t>Odczynniki-paki o poj. minimum 700 ml.</t>
  </si>
  <si>
    <t>szt</t>
  </si>
  <si>
    <t>Odczynnik odbiałczający 125 ml</t>
  </si>
  <si>
    <t>op</t>
  </si>
  <si>
    <t>Kondycjoner elektrody sodowej 125 ml</t>
  </si>
  <si>
    <t>Elektroda sodowa bezobsługowa / elektroda oryginalna z pełną gwarancją **</t>
  </si>
  <si>
    <t>Elektroda litowa bezobsługowa / elektroda oryginalna z pełną gwarancją **</t>
  </si>
  <si>
    <t>Kontrole-trzy poziomy 1,2,3 (LOW, NORMAL, HIGH)</t>
  </si>
  <si>
    <t>fiolka a' 1 ml</t>
  </si>
  <si>
    <t>3x10</t>
  </si>
  <si>
    <t>* * uwagi: producent aparatu Roche Diagnostics</t>
  </si>
  <si>
    <t>DOSTAWA 36 MIESIĘCY, ROZPOCZĘCIE 01.01.2021</t>
  </si>
  <si>
    <t>PAKIET nr 5. Materiały eksploatacyjne do badań z zakresu hematologii z dzierżawą analizatora</t>
  </si>
  <si>
    <t>TABELA 1 . ANALIZATOR</t>
  </si>
  <si>
    <t>Przedmiot zamówienia</t>
  </si>
  <si>
    <t>Ilość</t>
  </si>
  <si>
    <t>wartość zamówienia netto [zł]</t>
  </si>
  <si>
    <t>Dzierżawa analizatora hematologicznego</t>
  </si>
  <si>
    <t>m-c</t>
  </si>
  <si>
    <t>Wartość analizatora: brutto…………………………………………..</t>
  </si>
  <si>
    <t>Rok produkcji : ……………………. (podać)</t>
  </si>
  <si>
    <t>Nazwa ……………………………..(podać)</t>
  </si>
  <si>
    <t>Znak CE</t>
  </si>
  <si>
    <t>Urządzenia dodatkowe: UPS (podtrzymujący napięcie przez minimum 20 min), drukarka laserowa,</t>
  </si>
  <si>
    <t>Minimum 18 parametrów mierzonych</t>
  </si>
  <si>
    <t>TABELA 2. MATERIALY</t>
  </si>
  <si>
    <t>wielkość opakowania</t>
  </si>
  <si>
    <t>Diluent</t>
  </si>
  <si>
    <t>20 l</t>
  </si>
  <si>
    <t>Lizat CN free</t>
  </si>
  <si>
    <t>1 l</t>
  </si>
  <si>
    <t>Cleaner enzymatyczny</t>
  </si>
  <si>
    <t>Odczynnik odbiałczający</t>
  </si>
  <si>
    <t>0,5 l</t>
  </si>
  <si>
    <t>Krew kontrolna HEM 12 Low</t>
  </si>
  <si>
    <t>2,5 ml</t>
  </si>
  <si>
    <t>Krew kontrolna HEM 12 Normal</t>
  </si>
  <si>
    <t>Krew kontrolna HEM 12 High</t>
  </si>
  <si>
    <t>Razem (pozycje 1 - 7)</t>
  </si>
  <si>
    <t>x</t>
  </si>
  <si>
    <t>Wszystkie odczynniki, i krew kontrolna muszą pochodzić od jednego producenta. Odczynniki w pełni bezcyjankowe
Termin ważności odczynników nie krótszy niż  12 miesięcy od  daty  dostawy.
Termin ważności krwi kontrolnej nie krótszy niż  3 miesiące od  daty  dostawy.</t>
  </si>
  <si>
    <t>RAZEM TABELA 1 - 2</t>
  </si>
  <si>
    <t xml:space="preserve">NETTO </t>
  </si>
  <si>
    <t xml:space="preserve">BRUTTO </t>
  </si>
  <si>
    <t xml:space="preserve">PAKIET nr 6. Paski testowe do analizy moczu wraz z dzierżawą czytnika pasków </t>
  </si>
  <si>
    <t>Paski testowe do badania moczu, opakownie jednostkowe 100 szt.</t>
  </si>
  <si>
    <t>Czytnik pasków, nazwa ………</t>
  </si>
  <si>
    <t>Paski testowe</t>
  </si>
  <si>
    <t>Testy przeznaczone do szybkiej analizy moczu oznaczające parametry: krew, urobilinogen, bilirubinę, białko, azotyny, ketony, glukozę, ph, ciężar właściwy, leukocyty</t>
  </si>
  <si>
    <t>Paski testowe o czułości 10 mg/dl dla białka oraz poniżej 40mg/dl dla glukozy</t>
  </si>
  <si>
    <t>Elektroniczny czytnik pasków</t>
  </si>
  <si>
    <t xml:space="preserve">Wydajność: 300 - 400 badań/godz, Interfejs: RS232, połączenie jednokierunkowe lub dwukierunkowe z serwerem sieciowym, PS/2 do podłączenia czytnika kodów kreskowych i/lub dodatkowej klawiatury, ekran LCD, Pamięć min. 500 badań z danymi pacjentów i datą, 20 pomiarów kontrolnych. Tryb pracy (półautomatyczny/automatyczny). </t>
  </si>
  <si>
    <t>Praca z wykorzystaniem pasków charakteryzujących się eliminacją wpływu kwasu askorbinowego na wyniki glukozy i krwi.</t>
  </si>
  <si>
    <t>Wraz z pierwszą dostawą wykonawca dostarczy obowiązkową dokumentację dotyczącą czytnika : opis techniczny, instrukcja obsługi w języku polskim, Deklaracja zgodności CE. Dostawa, instalacja i uruchomienie czytnika do 2 tygodni od daty zawarcia umowy.</t>
  </si>
  <si>
    <t>Wykonawca udziela 36 miesięcznej gwarancji na przedmiot dzierżawy. Gwarancja rozpoczyna się od daty protokoralnego odbioru i uruchomenia czytnika. Konsrewacja i przeglądy w okresie gwarancji będą realizowane nieodpłatnie. Serwis w odległości do 100 km.</t>
  </si>
  <si>
    <t>PAKIET nr 7. Podciśnieniowy sprzęt do poboru krwi - system zamknięty (dzierżawa + materiały eksploatacyjne)</t>
  </si>
  <si>
    <t>Probówka  4 ml z aktywatorem wykrzepiania (korek z gwintem)</t>
  </si>
  <si>
    <t>Probówka  1 ml z EDTA-K3 (korek z gwintem)</t>
  </si>
  <si>
    <t>Probówka do badań koagulologicznych (konstrukcja podwójnej ścianki) 2 ml z 3,2% cytrynianem sodu (korek z gwintem)</t>
  </si>
  <si>
    <t>Probówka  2 ml z fluorkiem sodu i EDTA-K3 (korek z gwintem)</t>
  </si>
  <si>
    <t>Probówka 1,5 ml do zautomatyzowanego oznaczania OB</t>
  </si>
  <si>
    <t>Igła systemowa 0,7 -  0,8 – 0,9  ;38 mm;</t>
  </si>
  <si>
    <t>Igła systemowa z wizualizacją  0,7 -  0,8; 38 mm</t>
  </si>
  <si>
    <t xml:space="preserve">Uchwyt z zabezpieczeniem przeciwzakłuciowym                   </t>
  </si>
  <si>
    <t>Zautomatyzowany aparat do oznaczania OB. (dzierżawa)</t>
  </si>
  <si>
    <t>PARAMETRY GRANICZNE  zamkniętego systemu pobierania krwi</t>
  </si>
  <si>
    <t>Technika pobierania - system próżniowy, próżnia kalibrowana na etapie produkcji.</t>
  </si>
  <si>
    <t>Materiał, z którego wykonane są poszczególne elementy systemu – tworzywo sztuczne.</t>
  </si>
  <si>
    <t>System gwarantujący bezpośrednie pobieranie krwi z jednego wkłucia  do probówek.</t>
  </si>
  <si>
    <t>System ma zapewnić szeroki wybór objętości probówek, zwłaszcza do badań biochemicznych. Probówki do morfologii-minimalna objętość 1 ml.</t>
  </si>
  <si>
    <t>Każda probówka systemu ma posiadać etykietę z dostateczną ilością miejsca na opis próbki i umieszczenie tam wszystkich niezbędnych informacji.</t>
  </si>
  <si>
    <t>Każda probówka i każda igła systemu ma posiadać nadrukowaną na etykiecie datę ważności i numer serii.</t>
  </si>
  <si>
    <t>Termin przydatności do użycia nie krótszy niż 9 miesięcy.</t>
  </si>
  <si>
    <t>Wszystkie elementy systemu zamkniętego ( igły, probówki, uchwyty), aby zapewnić jego kompatybilność, muszą pochodzić od jednego producenta (wytwórcy). W przypadku zaoferowania (elementów) systemu od różnych producentów należy dołączyć oświadczenia od producentów poszczególnych elementów potwierdzających wzajemną kompatybilność.</t>
  </si>
  <si>
    <t>Czas wykrzepiania probówek do surowicy do 30 min. - potwierdzone oświadczeniem producenta.</t>
  </si>
  <si>
    <t>Zamknięcie probówek umożliwiające ich wielokrotne zamykanie i otwieranie, wszystkie korki z gwintem (w przypadku poz.5 dopuszca się inny korek).</t>
  </si>
  <si>
    <t xml:space="preserve">Bezpieczeństwo pracy, zabezpieczenie przed kontaktem z krwią i efektem aerozolowym - korek wykonany ze specjalnej mieszanki gumy. </t>
  </si>
  <si>
    <t>DOSTAWA 12 MIESIĘCY , ROZPOCZĘCIE 01.01.2020</t>
  </si>
  <si>
    <t xml:space="preserve">Data sporządzenia ………………... </t>
  </si>
  <si>
    <t>FORMULARZ  ASORTYMENTOWO - CENOWY 2019</t>
  </si>
  <si>
    <t>PAKIET nr 9</t>
  </si>
  <si>
    <t>Asortyment zamówienia</t>
  </si>
  <si>
    <t xml:space="preserve">PARAMETRY GRANICZNE </t>
  </si>
  <si>
    <t>Zamawiający zastrzega prawo zmniejszenia ilości zamawianego asortymentu (zobowiązanie do zakupu 80% przedmiotu zamówienia podstawowego). Zamawiający przewiduje ponadto prawo opcji obejmujące zwiększenie do 10% zakładanej podstawowej ilości zamawianych produktów w każdej z pozycji asortymentowej (po cenach ofertowych).</t>
  </si>
  <si>
    <t>Wartość z prawem opcji - kwalifikacja zamówienia</t>
  </si>
  <si>
    <t xml:space="preserve">Oświadczam, że powyższy opis przedmiotu zamówienia został opracowany zgodnie z posiadaną wiedzą oraz rzeczywistym zapotrzebowaniem, a wartość zamówienia ustalona z należytą starannością na podstawie </t>
  </si>
  <si>
    <t>NETTO RAZEM</t>
  </si>
  <si>
    <t>BRUTTO RAZEM</t>
  </si>
  <si>
    <t>………………………..……………………...………..……</t>
  </si>
  <si>
    <t>………………………………………..</t>
  </si>
  <si>
    <t>…………………………………….</t>
  </si>
  <si>
    <t>podpis pracownika</t>
  </si>
  <si>
    <t>vat</t>
  </si>
  <si>
    <t>op.</t>
  </si>
  <si>
    <t>Zestaw rurek do pompy perystaltycznej</t>
  </si>
  <si>
    <t>Pozostałe wymagania: Wpięcie urządzenia do szpitalnej sieci LIS na koszt dostawcy</t>
  </si>
  <si>
    <t xml:space="preserve">Data </t>
  </si>
  <si>
    <t>pieczęć adresowa Wykonawcy</t>
  </si>
  <si>
    <t xml:space="preserve">FORMULARZ  ASORTYMENTOWO - CENOWY </t>
  </si>
  <si>
    <t>nazwa handlowa</t>
  </si>
  <si>
    <t>ZAŁĄCZNIK 2. LL.ZO-1.2020</t>
  </si>
  <si>
    <t>Wykonawca zobowiązuje się do złożenia wraz z pierwszą dostawą odczynników:
- aktualnych kart charakterystyki substancji niebezpiecznej lub preparatu niebezpiecznego zgodnie z wytycznymi Rozporządzenia (WE) nr 1272/2008 (CLP) *, lub oświadczenia, że nie istnieje prawny obowiązek sporządzenia i dostarczenia Kart Charakterystyki do przedmiotu zamówienia * 
- kserokopii dokumentów dopuszczających dostarczony przedmiot zamówienia do obrotu i do używania.</t>
  </si>
  <si>
    <t>Wykonawca zobowiązuje się do złożenia wraz z pierwszą dostawą odczynników:
- aktualnych kart charakterystyki substancji niebezpiecznej lub preparatu niebezpiecznego zgodnie z wytycznymi Rozporządzenia (WE) nr 1272/2008 (CLP) *, lub oświadczenia, że nie istnieje prawny obowiązek sporządzenia i dostarczenia Kart Charakterystyki do przedmiotu zamówienia * - dla wszystkich dostarczonych testów - przy pierwszej dostawie oraz po każdej zmianie (aktualizacji) 
- kserokopii dokumentów dopuszczających dostarczony przedmiot zamówienia do obrotu i do używania.</t>
  </si>
  <si>
    <t>Załączniki do niniejszej specyfikacji *</t>
  </si>
  <si>
    <t xml:space="preserve">deklaracje zgodności oraz metodyki oznaczeń w języku polskim </t>
  </si>
  <si>
    <t>* załączniki na  płycie kompaktowej  (format PDF).</t>
  </si>
  <si>
    <t>FORMULARZ  ASORTYMENTOWO - CENOWY</t>
  </si>
  <si>
    <t>Wykonawca zobowiązuje się do złożenia wraz z pierwszą dostawą odczynników:
- aktualnych kart charakterystyki substancji niebezpiecznej lub preparatu niebezpiecznego zgodnie z wytycznymi Rozporządzenia (WE) nr 1272/2008 (CLP) *, lub oświadczenia, że nie istnieje prawny obowiązek sporządzenia i dostarczenia Kart Charakterystyki do przedmiotu zamówienia * - dla wszystkich dostarczonych testów oraz materiałów zużywalnych, kalibracyjnych i kontrolnych - przy pierwszej dostawie oraz po każdej zmianie (aktualizacji) 
- kserokopii dokumentów dopuszczających dostarczony przedmiot zamówienia do obrotu i do używania.</t>
  </si>
  <si>
    <t xml:space="preserve">Ilość </t>
  </si>
  <si>
    <t>Wpięcie analizatora do szpitalnej sieci LIS na koszt dostawcy</t>
  </si>
  <si>
    <t>Wydajność min 60 ozn./h , z różnicowaniem WBC na 3 populacje. Objętość próbki do 10ul</t>
  </si>
  <si>
    <t>Vat</t>
  </si>
  <si>
    <t>Wymagania</t>
  </si>
  <si>
    <t>Wykonawca zobowiązuje się do złożenia wraz z pierwszą dostawą odczynników:
- aktualnych kart charakterystyki substancji niebezpiecznej lub preparatu niebezpiecznego zgodnie z wytycznymi Rozporządzenia (WE) nr 1272/2008 (CLP) *, lub oświadczenia, że nie istnieje prawny obowiązek sporządzenia i dostarczenia Kart Charakterystyki do przedmiotu zamówienia *  /przy pierwszej dostawie oraz po każdej zmianie (aktualizacji) 
- kserokopii dokumentów dopuszczających dostarczony przedmiot zamówienia do obrotu i do używania.</t>
  </si>
  <si>
    <t>SPECYFIKACJA I WYMAGANIA</t>
  </si>
  <si>
    <t>Uwagi / wymagania</t>
  </si>
  <si>
    <t>Barwnik Giemzy (koncentrat)</t>
  </si>
  <si>
    <t>Elektroda potasowa bezobsługowa / elektroda oryginalna z pełną gwarancją * *</t>
  </si>
  <si>
    <t xml:space="preserve">Wydzierżawiający/Wykonawca przekaże protokolarnie Dzierżawcy/Zamawiającemu przedmiot dzierżawy w terminie do 30 dni od daty zawarcia umowy. Wymagany paszport techniczny i obsługa w języku polskim.  </t>
  </si>
  <si>
    <t xml:space="preserve">Wydzierżawiający w ramach umowy i zaoferowanej ceny oferty zapewnia:
• przeglądy techniczne i walidację analizatora,
• bezpłatny serwis gwarancyjny w czasie trwania umowy dzierżawy,
• wizytę inżyniera serwisowego w ciągu 48 godz.od zgłoszenia uszkodzenia/awarii, uwzględniając tylko dni robocze, serwis w odległości do 100 km.
• przeprowadzenia szkolenia personelu w zakresie obsługi w siedzibie Zamawiającego,
• sprzęt zastępczy na czas naprawy gwarancyjnej dłuższej niż 48 godz. licząc dni robocze. </t>
  </si>
  <si>
    <t xml:space="preserve">Zestaw do pobierania materiału w kierunku COVID-19 met. PCR - jałowa wymazówka + jałowa probówka typu Falcon, zakręcana na gwint,  J.m. zestawu opakowanie 10 szt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</si>
</sst>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\ _z_ł"/>
    <numFmt numFmtId="167" formatCode="#,##0.00\ _z_ł"/>
    <numFmt numFmtId="168" formatCode="0.0000"/>
    <numFmt numFmtId="169" formatCode="#,##0.00&quot; zł&quot;"/>
    <numFmt numFmtId="170" formatCode="#,##0.00\ [$€-1]"/>
    <numFmt numFmtId="171" formatCode="#,##0.000\ _z_ł"/>
    <numFmt numFmtId="172" formatCode="#,##0.00\ &quot;zł&quot;"/>
  </numFmts>
  <fonts count="70">
    <font>
      <sz val="10"/>
      <name val="Arial"/>
      <family val="2"/>
    </font>
    <font>
      <sz val="7"/>
      <name val="Tahoma"/>
      <family val="2"/>
    </font>
    <font>
      <b/>
      <sz val="7"/>
      <color indexed="6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6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i/>
      <sz val="8"/>
      <color indexed="10"/>
      <name val="Arial"/>
      <family val="2"/>
    </font>
    <font>
      <sz val="7"/>
      <color indexed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8.5"/>
      <name val="Arial"/>
      <family val="2"/>
    </font>
    <font>
      <b/>
      <sz val="8"/>
      <name val="Czcionka tekstu podstawowego"/>
      <family val="0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60"/>
      <name val="Tahoma"/>
      <family val="2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6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9" tint="-0.4999699890613556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166" fontId="1" fillId="33" borderId="0" xfId="0" applyNumberFormat="1" applyFont="1" applyFill="1" applyAlignment="1">
      <alignment horizontal="center" vertical="center"/>
    </xf>
    <xf numFmtId="167" fontId="1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168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167" fontId="3" fillId="33" borderId="0" xfId="0" applyNumberFormat="1" applyFont="1" applyFill="1" applyAlignment="1">
      <alignment vertical="center"/>
    </xf>
    <xf numFmtId="167" fontId="3" fillId="33" borderId="0" xfId="0" applyNumberFormat="1" applyFont="1" applyFill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169" fontId="3" fillId="33" borderId="0" xfId="0" applyNumberFormat="1" applyFont="1" applyFill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169" fontId="4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 wrapText="1"/>
    </xf>
    <xf numFmtId="167" fontId="6" fillId="33" borderId="0" xfId="0" applyNumberFormat="1" applyFont="1" applyFill="1" applyAlignment="1">
      <alignment vertical="center" wrapText="1"/>
    </xf>
    <xf numFmtId="0" fontId="6" fillId="33" borderId="0" xfId="0" applyNumberFormat="1" applyFont="1" applyFill="1" applyAlignment="1">
      <alignment vertical="center" wrapText="1"/>
    </xf>
    <xf numFmtId="0" fontId="6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167" fontId="9" fillId="34" borderId="10" xfId="0" applyNumberFormat="1" applyFont="1" applyFill="1" applyBorder="1" applyAlignment="1">
      <alignment horizontal="center" vertical="center" wrapText="1"/>
    </xf>
    <xf numFmtId="9" fontId="9" fillId="34" borderId="10" xfId="0" applyNumberFormat="1" applyFont="1" applyFill="1" applyBorder="1" applyAlignment="1">
      <alignment horizontal="center" vertical="center" wrapText="1"/>
    </xf>
    <xf numFmtId="169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right" vertical="center" wrapText="1"/>
    </xf>
    <xf numFmtId="9" fontId="10" fillId="33" borderId="10" xfId="0" applyNumberFormat="1" applyFont="1" applyFill="1" applyBorder="1" applyAlignment="1">
      <alignment horizontal="right" vertical="center" wrapText="1"/>
    </xf>
    <xf numFmtId="167" fontId="10" fillId="33" borderId="10" xfId="0" applyNumberFormat="1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67" fontId="3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right" vertical="center" wrapText="1"/>
    </xf>
    <xf numFmtId="9" fontId="10" fillId="33" borderId="0" xfId="0" applyNumberFormat="1" applyFont="1" applyFill="1" applyBorder="1" applyAlignment="1">
      <alignment horizontal="right" vertical="center" wrapText="1"/>
    </xf>
    <xf numFmtId="167" fontId="10" fillId="33" borderId="0" xfId="0" applyNumberFormat="1" applyFont="1" applyFill="1" applyBorder="1" applyAlignment="1">
      <alignment horizontal="right" vertical="center" wrapText="1" indent="1"/>
    </xf>
    <xf numFmtId="0" fontId="1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167" fontId="3" fillId="33" borderId="0" xfId="0" applyNumberFormat="1" applyFont="1" applyFill="1" applyBorder="1" applyAlignment="1">
      <alignment horizontal="right" vertical="center"/>
    </xf>
    <xf numFmtId="167" fontId="10" fillId="33" borderId="0" xfId="0" applyNumberFormat="1" applyFont="1" applyFill="1" applyBorder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top"/>
    </xf>
    <xf numFmtId="169" fontId="3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10" fillId="33" borderId="0" xfId="0" applyFont="1" applyFill="1" applyAlignment="1">
      <alignment vertical="top"/>
    </xf>
    <xf numFmtId="16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right" vertical="center"/>
    </xf>
    <xf numFmtId="169" fontId="11" fillId="33" borderId="0" xfId="0" applyNumberFormat="1" applyFont="1" applyFill="1" applyBorder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169" fontId="11" fillId="33" borderId="0" xfId="0" applyNumberFormat="1" applyFont="1" applyFill="1" applyAlignment="1">
      <alignment horizontal="justify" vertical="center"/>
    </xf>
    <xf numFmtId="0" fontId="11" fillId="33" borderId="0" xfId="0" applyFont="1" applyFill="1" applyAlignment="1">
      <alignment horizontal="justify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51" applyFont="1" applyFill="1" applyBorder="1" applyAlignment="1">
      <alignment vertical="center" wrapText="1"/>
      <protection/>
    </xf>
    <xf numFmtId="169" fontId="13" fillId="33" borderId="0" xfId="0" applyNumberFormat="1" applyFont="1" applyFill="1" applyBorder="1" applyAlignment="1">
      <alignment vertical="center"/>
    </xf>
    <xf numFmtId="17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wrapText="1"/>
    </xf>
    <xf numFmtId="167" fontId="3" fillId="33" borderId="0" xfId="0" applyNumberFormat="1" applyFont="1" applyFill="1" applyBorder="1" applyAlignment="1">
      <alignment vertical="center"/>
    </xf>
    <xf numFmtId="9" fontId="3" fillId="33" borderId="0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Border="1" applyAlignment="1">
      <alignment horizontal="right" vertical="center" wrapText="1"/>
    </xf>
    <xf numFmtId="167" fontId="9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167" fontId="8" fillId="33" borderId="10" xfId="0" applyNumberFormat="1" applyFont="1" applyFill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 wrapText="1"/>
    </xf>
    <xf numFmtId="167" fontId="14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7" fontId="14" fillId="33" borderId="0" xfId="0" applyNumberFormat="1" applyFont="1" applyFill="1" applyBorder="1" applyAlignment="1">
      <alignment wrapText="1"/>
    </xf>
    <xf numFmtId="167" fontId="14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17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horizontal="center" wrapText="1"/>
    </xf>
    <xf numFmtId="167" fontId="3" fillId="33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horizontal="center" vertical="top" wrapText="1"/>
    </xf>
    <xf numFmtId="1" fontId="14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/>
    </xf>
    <xf numFmtId="167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top" wrapText="1" inden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center"/>
    </xf>
    <xf numFmtId="16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wrapText="1"/>
    </xf>
    <xf numFmtId="0" fontId="11" fillId="33" borderId="0" xfId="0" applyNumberFormat="1" applyFont="1" applyFill="1" applyBorder="1" applyAlignment="1">
      <alignment horizontal="center" wrapText="1"/>
    </xf>
    <xf numFmtId="167" fontId="11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wrapText="1"/>
    </xf>
    <xf numFmtId="0" fontId="11" fillId="33" borderId="0" xfId="0" applyFont="1" applyFill="1" applyAlignment="1">
      <alignment horizontal="left" wrapText="1"/>
    </xf>
    <xf numFmtId="0" fontId="11" fillId="33" borderId="0" xfId="0" applyNumberFormat="1" applyFont="1" applyFill="1" applyBorder="1" applyAlignment="1">
      <alignment horizontal="left" wrapText="1"/>
    </xf>
    <xf numFmtId="167" fontId="11" fillId="33" borderId="0" xfId="0" applyNumberFormat="1" applyFont="1" applyFill="1" applyAlignment="1">
      <alignment horizontal="left" wrapText="1"/>
    </xf>
    <xf numFmtId="0" fontId="16" fillId="33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167" fontId="3" fillId="33" borderId="0" xfId="0" applyNumberFormat="1" applyFont="1" applyFill="1" applyBorder="1" applyAlignment="1">
      <alignment/>
    </xf>
    <xf numFmtId="167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wrapText="1"/>
    </xf>
    <xf numFmtId="169" fontId="3" fillId="33" borderId="0" xfId="0" applyNumberFormat="1" applyFont="1" applyFill="1" applyBorder="1" applyAlignment="1">
      <alignment wrapText="1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169" fontId="19" fillId="33" borderId="0" xfId="0" applyNumberFormat="1" applyFont="1" applyFill="1" applyAlignment="1">
      <alignment horizontal="left" vertical="center"/>
    </xf>
    <xf numFmtId="167" fontId="19" fillId="33" borderId="12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 wrapText="1"/>
    </xf>
    <xf numFmtId="0" fontId="13" fillId="35" borderId="0" xfId="0" applyFont="1" applyFill="1" applyAlignment="1">
      <alignment vertical="center" wrapText="1"/>
    </xf>
    <xf numFmtId="167" fontId="13" fillId="35" borderId="0" xfId="0" applyNumberFormat="1" applyFont="1" applyFill="1" applyAlignment="1">
      <alignment horizontal="right" vertical="center"/>
    </xf>
    <xf numFmtId="167" fontId="13" fillId="35" borderId="0" xfId="0" applyNumberFormat="1" applyFont="1" applyFill="1" applyAlignment="1">
      <alignment vertical="center"/>
    </xf>
    <xf numFmtId="0" fontId="13" fillId="35" borderId="0" xfId="0" applyFont="1" applyFill="1" applyBorder="1" applyAlignment="1">
      <alignment/>
    </xf>
    <xf numFmtId="167" fontId="13" fillId="35" borderId="0" xfId="0" applyNumberFormat="1" applyFont="1" applyFill="1" applyAlignment="1">
      <alignment vertical="top"/>
    </xf>
    <xf numFmtId="0" fontId="15" fillId="35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169" fontId="11" fillId="33" borderId="0" xfId="0" applyNumberFormat="1" applyFont="1" applyFill="1" applyBorder="1" applyAlignment="1">
      <alignment horizontal="left" vertical="center"/>
    </xf>
    <xf numFmtId="167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 wrapText="1"/>
    </xf>
    <xf numFmtId="169" fontId="11" fillId="33" borderId="0" xfId="0" applyNumberFormat="1" applyFont="1" applyFill="1" applyBorder="1" applyAlignment="1">
      <alignment vertical="center" wrapText="1"/>
    </xf>
    <xf numFmtId="167" fontId="11" fillId="33" borderId="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vertical="center" wrapText="1"/>
    </xf>
    <xf numFmtId="167" fontId="3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top"/>
    </xf>
    <xf numFmtId="170" fontId="11" fillId="33" borderId="0" xfId="0" applyNumberFormat="1" applyFont="1" applyFill="1" applyBorder="1" applyAlignment="1">
      <alignment horizontal="left" vertical="center"/>
    </xf>
    <xf numFmtId="0" fontId="24" fillId="33" borderId="0" xfId="0" applyFont="1" applyFill="1" applyBorder="1" applyAlignment="1">
      <alignment wrapText="1"/>
    </xf>
    <xf numFmtId="9" fontId="11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center" vertical="center"/>
    </xf>
    <xf numFmtId="167" fontId="11" fillId="33" borderId="0" xfId="0" applyNumberFormat="1" applyFont="1" applyFill="1" applyBorder="1" applyAlignment="1">
      <alignment horizontal="right" vertical="center" wrapText="1"/>
    </xf>
    <xf numFmtId="169" fontId="11" fillId="33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7" fontId="3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167" fontId="11" fillId="33" borderId="0" xfId="0" applyNumberFormat="1" applyFont="1" applyFill="1" applyAlignment="1">
      <alignment vertical="center"/>
    </xf>
    <xf numFmtId="167" fontId="11" fillId="33" borderId="0" xfId="0" applyNumberFormat="1" applyFont="1" applyFill="1" applyAlignment="1">
      <alignment vertical="center" wrapText="1"/>
    </xf>
    <xf numFmtId="0" fontId="11" fillId="33" borderId="0" xfId="0" applyNumberFormat="1" applyFont="1" applyFill="1" applyAlignment="1">
      <alignment vertical="center" wrapText="1"/>
    </xf>
    <xf numFmtId="169" fontId="11" fillId="33" borderId="0" xfId="0" applyNumberFormat="1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167" fontId="25" fillId="33" borderId="0" xfId="0" applyNumberFormat="1" applyFont="1" applyFill="1" applyAlignment="1">
      <alignment vertical="center"/>
    </xf>
    <xf numFmtId="167" fontId="25" fillId="33" borderId="0" xfId="0" applyNumberFormat="1" applyFont="1" applyFill="1" applyAlignment="1">
      <alignment vertical="center" wrapText="1"/>
    </xf>
    <xf numFmtId="0" fontId="25" fillId="33" borderId="0" xfId="0" applyNumberFormat="1" applyFont="1" applyFill="1" applyAlignment="1">
      <alignment vertical="center" wrapText="1"/>
    </xf>
    <xf numFmtId="169" fontId="25" fillId="33" borderId="0" xfId="0" applyNumberFormat="1" applyFont="1" applyFill="1" applyAlignment="1">
      <alignment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167" fontId="3" fillId="36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9" fontId="3" fillId="36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 vertical="center" wrapText="1"/>
    </xf>
    <xf numFmtId="167" fontId="9" fillId="33" borderId="0" xfId="0" applyNumberFormat="1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2" xfId="0" applyNumberFormat="1" applyFont="1" applyFill="1" applyBorder="1" applyAlignment="1">
      <alignment horizontal="center" vertical="center" wrapText="1"/>
    </xf>
    <xf numFmtId="3" fontId="3" fillId="37" borderId="12" xfId="0" applyNumberFormat="1" applyFont="1" applyFill="1" applyBorder="1" applyAlignment="1">
      <alignment horizontal="center" vertical="center" wrapText="1"/>
    </xf>
    <xf numFmtId="167" fontId="3" fillId="37" borderId="12" xfId="0" applyNumberFormat="1" applyFont="1" applyFill="1" applyBorder="1" applyAlignment="1">
      <alignment horizontal="center" vertical="center" wrapText="1"/>
    </xf>
    <xf numFmtId="9" fontId="3" fillId="37" borderId="12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167" fontId="9" fillId="36" borderId="12" xfId="0" applyNumberFormat="1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horizontal="right" vertical="center" indent="1"/>
    </xf>
    <xf numFmtId="4" fontId="3" fillId="39" borderId="0" xfId="0" applyNumberFormat="1" applyFont="1" applyFill="1" applyBorder="1" applyAlignment="1">
      <alignment horizontal="center" vertical="center" wrapText="1"/>
    </xf>
    <xf numFmtId="9" fontId="3" fillId="39" borderId="0" xfId="0" applyNumberFormat="1" applyFont="1" applyFill="1" applyBorder="1" applyAlignment="1">
      <alignment horizontal="center" vertical="center" wrapText="1"/>
    </xf>
    <xf numFmtId="167" fontId="9" fillId="39" borderId="0" xfId="0" applyNumberFormat="1" applyFont="1" applyFill="1" applyBorder="1" applyAlignment="1">
      <alignment horizontal="center" vertical="center" wrapText="1"/>
    </xf>
    <xf numFmtId="169" fontId="11" fillId="38" borderId="0" xfId="0" applyNumberFormat="1" applyFont="1" applyFill="1" applyBorder="1" applyAlignment="1">
      <alignment vertical="center" wrapText="1"/>
    </xf>
    <xf numFmtId="167" fontId="11" fillId="38" borderId="0" xfId="0" applyNumberFormat="1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right" vertical="top" wrapText="1"/>
    </xf>
    <xf numFmtId="0" fontId="26" fillId="33" borderId="0" xfId="0" applyFont="1" applyFill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/>
    </xf>
    <xf numFmtId="0" fontId="26" fillId="33" borderId="0" xfId="0" applyFont="1" applyFill="1" applyAlignment="1">
      <alignment horizontal="left" vertical="center"/>
    </xf>
    <xf numFmtId="0" fontId="26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horizontal="left" vertical="center" wrapText="1"/>
    </xf>
    <xf numFmtId="167" fontId="26" fillId="33" borderId="0" xfId="0" applyNumberFormat="1" applyFont="1" applyFill="1" applyAlignment="1">
      <alignment horizontal="left" vertical="center" wrapText="1"/>
    </xf>
    <xf numFmtId="167" fontId="27" fillId="33" borderId="0" xfId="0" applyNumberFormat="1" applyFont="1" applyFill="1" applyBorder="1" applyAlignment="1">
      <alignment horizontal="left" vertical="center" wrapText="1"/>
    </xf>
    <xf numFmtId="169" fontId="26" fillId="33" borderId="0" xfId="0" applyNumberFormat="1" applyFont="1" applyFill="1" applyAlignment="1">
      <alignment horizontal="left" vertical="center"/>
    </xf>
    <xf numFmtId="0" fontId="28" fillId="33" borderId="0" xfId="0" applyFont="1" applyFill="1" applyAlignment="1">
      <alignment vertical="center" wrapText="1"/>
    </xf>
    <xf numFmtId="0" fontId="26" fillId="33" borderId="0" xfId="0" applyFont="1" applyFill="1" applyAlignment="1">
      <alignment vertical="center"/>
    </xf>
    <xf numFmtId="0" fontId="28" fillId="33" borderId="0" xfId="0" applyFont="1" applyFill="1" applyBorder="1" applyAlignment="1">
      <alignment vertical="center"/>
    </xf>
    <xf numFmtId="167" fontId="28" fillId="33" borderId="0" xfId="0" applyNumberFormat="1" applyFont="1" applyFill="1" applyAlignment="1">
      <alignment vertical="center" wrapText="1"/>
    </xf>
    <xf numFmtId="0" fontId="28" fillId="33" borderId="0" xfId="0" applyNumberFormat="1" applyFont="1" applyFill="1" applyAlignment="1">
      <alignment vertical="center" wrapText="1"/>
    </xf>
    <xf numFmtId="0" fontId="28" fillId="33" borderId="0" xfId="0" applyFont="1" applyFill="1" applyBorder="1" applyAlignment="1">
      <alignment horizontal="right" vertical="center"/>
    </xf>
    <xf numFmtId="0" fontId="3" fillId="35" borderId="0" xfId="0" applyFont="1" applyFill="1" applyAlignment="1">
      <alignment vertical="center" wrapText="1"/>
    </xf>
    <xf numFmtId="167" fontId="3" fillId="35" borderId="0" xfId="0" applyNumberFormat="1" applyFont="1" applyFill="1" applyAlignment="1">
      <alignment horizontal="right" vertical="center"/>
    </xf>
    <xf numFmtId="0" fontId="3" fillId="35" borderId="0" xfId="0" applyFont="1" applyFill="1" applyBorder="1" applyAlignment="1">
      <alignment/>
    </xf>
    <xf numFmtId="167" fontId="3" fillId="35" borderId="0" xfId="0" applyNumberFormat="1" applyFont="1" applyFill="1" applyAlignment="1">
      <alignment vertical="center"/>
    </xf>
    <xf numFmtId="167" fontId="3" fillId="35" borderId="0" xfId="0" applyNumberFormat="1" applyFont="1" applyFill="1" applyAlignment="1">
      <alignment vertical="top"/>
    </xf>
    <xf numFmtId="169" fontId="3" fillId="33" borderId="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71" fontId="9" fillId="33" borderId="0" xfId="0" applyNumberFormat="1" applyFont="1" applyFill="1" applyBorder="1" applyAlignment="1">
      <alignment horizontal="right" vertical="center" inden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169" fontId="3" fillId="33" borderId="0" xfId="0" applyNumberFormat="1" applyFont="1" applyFill="1" applyBorder="1" applyAlignment="1">
      <alignment horizontal="center" vertical="center"/>
    </xf>
    <xf numFmtId="167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38" borderId="0" xfId="0" applyFont="1" applyFill="1" applyBorder="1" applyAlignment="1">
      <alignment horizontal="left" vertical="center"/>
    </xf>
    <xf numFmtId="0" fontId="3" fillId="38" borderId="0" xfId="0" applyFont="1" applyFill="1" applyAlignment="1">
      <alignment horizontal="left" vertical="center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Alignment="1">
      <alignment horizontal="left" vertical="center" wrapText="1"/>
    </xf>
    <xf numFmtId="0" fontId="14" fillId="38" borderId="0" xfId="0" applyFont="1" applyFill="1" applyBorder="1" applyAlignment="1">
      <alignment horizontal="left" vertical="center" wrapText="1"/>
    </xf>
    <xf numFmtId="169" fontId="3" fillId="38" borderId="0" xfId="0" applyNumberFormat="1" applyFont="1" applyFill="1" applyAlignment="1">
      <alignment horizontal="left" vertical="center"/>
    </xf>
    <xf numFmtId="0" fontId="9" fillId="38" borderId="0" xfId="0" applyFont="1" applyFill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167" fontId="3" fillId="36" borderId="14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vertical="center" wrapText="1"/>
    </xf>
    <xf numFmtId="167" fontId="19" fillId="35" borderId="0" xfId="0" applyNumberFormat="1" applyFont="1" applyFill="1" applyAlignment="1">
      <alignment horizontal="right" vertical="center"/>
    </xf>
    <xf numFmtId="0" fontId="19" fillId="35" borderId="0" xfId="0" applyFont="1" applyFill="1" applyBorder="1" applyAlignment="1">
      <alignment/>
    </xf>
    <xf numFmtId="167" fontId="19" fillId="35" borderId="0" xfId="0" applyNumberFormat="1" applyFont="1" applyFill="1" applyAlignment="1">
      <alignment vertical="center"/>
    </xf>
    <xf numFmtId="167" fontId="19" fillId="35" borderId="0" xfId="0" applyNumberFormat="1" applyFont="1" applyFill="1" applyAlignment="1">
      <alignment vertical="top"/>
    </xf>
    <xf numFmtId="0" fontId="19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 wrapText="1"/>
    </xf>
    <xf numFmtId="167" fontId="19" fillId="0" borderId="12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wrapText="1"/>
    </xf>
    <xf numFmtId="171" fontId="29" fillId="33" borderId="0" xfId="0" applyNumberFormat="1" applyFont="1" applyFill="1" applyBorder="1" applyAlignment="1">
      <alignment horizontal="right" vertical="center" indent="1"/>
    </xf>
    <xf numFmtId="4" fontId="19" fillId="33" borderId="13" xfId="0" applyNumberFormat="1" applyFont="1" applyFill="1" applyBorder="1" applyAlignment="1">
      <alignment horizontal="center" vertical="center" wrapText="1"/>
    </xf>
    <xf numFmtId="9" fontId="19" fillId="33" borderId="0" xfId="0" applyNumberFormat="1" applyFont="1" applyFill="1" applyBorder="1" applyAlignment="1">
      <alignment horizontal="center" vertical="center" wrapText="1"/>
    </xf>
    <xf numFmtId="169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 wrapText="1"/>
    </xf>
    <xf numFmtId="167" fontId="19" fillId="33" borderId="0" xfId="0" applyNumberFormat="1" applyFont="1" applyFill="1" applyBorder="1" applyAlignment="1">
      <alignment horizontal="right" vertical="center"/>
    </xf>
    <xf numFmtId="167" fontId="30" fillId="33" borderId="0" xfId="0" applyNumberFormat="1" applyFont="1" applyFill="1" applyBorder="1" applyAlignment="1">
      <alignment horizontal="center" vertical="center"/>
    </xf>
    <xf numFmtId="9" fontId="30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top" wrapText="1"/>
    </xf>
    <xf numFmtId="0" fontId="30" fillId="33" borderId="0" xfId="0" applyFont="1" applyFill="1" applyAlignment="1">
      <alignment vertical="top"/>
    </xf>
    <xf numFmtId="0" fontId="19" fillId="33" borderId="0" xfId="0" applyFont="1" applyFill="1" applyAlignment="1">
      <alignment vertical="top" wrapText="1"/>
    </xf>
    <xf numFmtId="0" fontId="19" fillId="0" borderId="15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167" fontId="19" fillId="33" borderId="0" xfId="0" applyNumberFormat="1" applyFont="1" applyFill="1" applyAlignment="1">
      <alignment horizontal="center" vertical="center"/>
    </xf>
    <xf numFmtId="167" fontId="19" fillId="33" borderId="0" xfId="0" applyNumberFormat="1" applyFont="1" applyFill="1" applyAlignment="1">
      <alignment horizontal="center" vertical="center" wrapText="1"/>
    </xf>
    <xf numFmtId="0" fontId="19" fillId="33" borderId="0" xfId="0" applyNumberFormat="1" applyFont="1" applyFill="1" applyAlignment="1">
      <alignment horizontal="center" vertical="center" wrapText="1"/>
    </xf>
    <xf numFmtId="0" fontId="1" fillId="35" borderId="0" xfId="0" applyFont="1" applyFill="1" applyBorder="1" applyAlignment="1">
      <alignment vertical="top"/>
    </xf>
    <xf numFmtId="0" fontId="19" fillId="0" borderId="12" xfId="0" applyFont="1" applyFill="1" applyBorder="1" applyAlignment="1">
      <alignment horizontal="left" vertical="center" wrapText="1"/>
    </xf>
    <xf numFmtId="166" fontId="19" fillId="0" borderId="12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right" vertical="center" indent="1"/>
    </xf>
    <xf numFmtId="9" fontId="19" fillId="0" borderId="0" xfId="0" applyNumberFormat="1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2" xfId="0" applyNumberFormat="1" applyFont="1" applyFill="1" applyBorder="1" applyAlignment="1">
      <alignment horizontal="center" vertical="center" wrapText="1"/>
    </xf>
    <xf numFmtId="3" fontId="18" fillId="36" borderId="12" xfId="0" applyNumberFormat="1" applyFont="1" applyFill="1" applyBorder="1" applyAlignment="1">
      <alignment horizontal="center" vertical="center" wrapText="1"/>
    </xf>
    <xf numFmtId="166" fontId="18" fillId="36" borderId="12" xfId="0" applyNumberFormat="1" applyFont="1" applyFill="1" applyBorder="1" applyAlignment="1">
      <alignment horizontal="center" vertical="center" wrapText="1"/>
    </xf>
    <xf numFmtId="9" fontId="18" fillId="36" borderId="12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7" fontId="19" fillId="35" borderId="0" xfId="0" applyNumberFormat="1" applyFont="1" applyFill="1" applyAlignment="1">
      <alignment vertical="center" wrapText="1"/>
    </xf>
    <xf numFmtId="0" fontId="19" fillId="35" borderId="0" xfId="0" applyNumberFormat="1" applyFont="1" applyFill="1" applyAlignment="1">
      <alignment vertical="center" wrapText="1"/>
    </xf>
    <xf numFmtId="0" fontId="19" fillId="35" borderId="0" xfId="0" applyFont="1" applyFill="1" applyBorder="1" applyAlignment="1">
      <alignment vertical="center"/>
    </xf>
    <xf numFmtId="166" fontId="19" fillId="33" borderId="0" xfId="0" applyNumberFormat="1" applyFont="1" applyFill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 wrapText="1"/>
    </xf>
    <xf numFmtId="167" fontId="22" fillId="36" borderId="12" xfId="0" applyNumberFormat="1" applyFont="1" applyFill="1" applyBorder="1" applyAlignment="1">
      <alignment horizontal="center" vertical="center" wrapText="1"/>
    </xf>
    <xf numFmtId="168" fontId="19" fillId="33" borderId="0" xfId="0" applyNumberFormat="1" applyFont="1" applyFill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172" fontId="19" fillId="33" borderId="16" xfId="0" applyNumberFormat="1" applyFont="1" applyFill="1" applyBorder="1" applyAlignment="1">
      <alignment horizontal="center" vertical="center" wrapText="1"/>
    </xf>
    <xf numFmtId="168" fontId="19" fillId="33" borderId="0" xfId="0" applyNumberFormat="1" applyFont="1" applyFill="1" applyAlignment="1">
      <alignment horizontal="left" vertical="center"/>
    </xf>
    <xf numFmtId="168" fontId="32" fillId="33" borderId="0" xfId="0" applyNumberFormat="1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168" fontId="19" fillId="33" borderId="12" xfId="0" applyNumberFormat="1" applyFont="1" applyFill="1" applyBorder="1" applyAlignment="1">
      <alignment horizontal="center" vertical="center"/>
    </xf>
    <xf numFmtId="168" fontId="29" fillId="0" borderId="0" xfId="0" applyNumberFormat="1" applyFont="1" applyFill="1" applyBorder="1" applyAlignment="1">
      <alignment horizontal="right" vertical="center" indent="1"/>
    </xf>
    <xf numFmtId="168" fontId="19" fillId="33" borderId="0" xfId="0" applyNumberFormat="1" applyFont="1" applyFill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0" fontId="19" fillId="38" borderId="0" xfId="0" applyFont="1" applyFill="1" applyBorder="1" applyAlignment="1">
      <alignment vertical="center"/>
    </xf>
    <xf numFmtId="170" fontId="19" fillId="35" borderId="0" xfId="0" applyNumberFormat="1" applyFont="1" applyFill="1" applyBorder="1" applyAlignment="1">
      <alignment horizontal="left" vertical="center"/>
    </xf>
    <xf numFmtId="0" fontId="20" fillId="35" borderId="0" xfId="0" applyFont="1" applyFill="1" applyBorder="1" applyAlignment="1">
      <alignment vertical="justify" wrapText="1"/>
    </xf>
    <xf numFmtId="167" fontId="19" fillId="35" borderId="0" xfId="0" applyNumberFormat="1" applyFont="1" applyFill="1" applyBorder="1" applyAlignment="1">
      <alignment vertical="center"/>
    </xf>
    <xf numFmtId="0" fontId="19" fillId="35" borderId="0" xfId="0" applyFont="1" applyFill="1" applyBorder="1" applyAlignment="1">
      <alignment vertical="center" wrapText="1"/>
    </xf>
    <xf numFmtId="167" fontId="19" fillId="35" borderId="0" xfId="0" applyNumberFormat="1" applyFont="1" applyFill="1" applyBorder="1" applyAlignment="1">
      <alignment horizontal="center" vertical="center"/>
    </xf>
    <xf numFmtId="9" fontId="19" fillId="35" borderId="0" xfId="0" applyNumberFormat="1" applyFont="1" applyFill="1" applyBorder="1" applyAlignment="1">
      <alignment horizontal="center" vertical="center"/>
    </xf>
    <xf numFmtId="172" fontId="19" fillId="35" borderId="0" xfId="0" applyNumberFormat="1" applyFont="1" applyFill="1" applyBorder="1" applyAlignment="1">
      <alignment horizontal="right" vertical="center" wrapText="1"/>
    </xf>
    <xf numFmtId="0" fontId="20" fillId="35" borderId="0" xfId="0" applyFont="1" applyFill="1" applyBorder="1" applyAlignment="1">
      <alignment horizontal="left" vertical="justify" wrapText="1"/>
    </xf>
    <xf numFmtId="167" fontId="19" fillId="35" borderId="0" xfId="0" applyNumberFormat="1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 wrapText="1"/>
    </xf>
    <xf numFmtId="9" fontId="19" fillId="35" borderId="0" xfId="0" applyNumberFormat="1" applyFont="1" applyFill="1" applyBorder="1" applyAlignment="1">
      <alignment horizontal="left" vertical="center"/>
    </xf>
    <xf numFmtId="172" fontId="19" fillId="35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Alignment="1">
      <alignment horizontal="center" vertical="center"/>
    </xf>
    <xf numFmtId="168" fontId="18" fillId="36" borderId="12" xfId="0" applyNumberFormat="1" applyFont="1" applyFill="1" applyBorder="1" applyAlignment="1">
      <alignment horizontal="center" vertical="center" wrapText="1"/>
    </xf>
    <xf numFmtId="168" fontId="19" fillId="33" borderId="0" xfId="0" applyNumberFormat="1" applyFont="1" applyFill="1" applyAlignment="1">
      <alignment horizontal="right" vertical="center"/>
    </xf>
    <xf numFmtId="168" fontId="19" fillId="0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 wrapText="1"/>
    </xf>
    <xf numFmtId="167" fontId="22" fillId="36" borderId="13" xfId="0" applyNumberFormat="1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3" fontId="18" fillId="36" borderId="16" xfId="0" applyNumberFormat="1" applyFont="1" applyFill="1" applyBorder="1" applyAlignment="1">
      <alignment horizontal="center" vertical="center" wrapText="1"/>
    </xf>
    <xf numFmtId="168" fontId="18" fillId="36" borderId="16" xfId="0" applyNumberFormat="1" applyFont="1" applyFill="1" applyBorder="1" applyAlignment="1">
      <alignment horizontal="center" vertical="center" wrapText="1"/>
    </xf>
    <xf numFmtId="9" fontId="18" fillId="36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vertical="center" wrapText="1"/>
    </xf>
    <xf numFmtId="168" fontId="19" fillId="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center" vertical="center" wrapText="1"/>
    </xf>
    <xf numFmtId="9" fontId="19" fillId="0" borderId="16" xfId="0" applyNumberFormat="1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center" vertical="center" wrapText="1"/>
    </xf>
    <xf numFmtId="172" fontId="19" fillId="33" borderId="16" xfId="0" applyNumberFormat="1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 inden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3" fontId="18" fillId="36" borderId="14" xfId="0" applyNumberFormat="1" applyFont="1" applyFill="1" applyBorder="1" applyAlignment="1">
      <alignment horizontal="center" vertical="center" wrapText="1"/>
    </xf>
    <xf numFmtId="167" fontId="18" fillId="36" borderId="14" xfId="0" applyNumberFormat="1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71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71" fontId="29" fillId="0" borderId="0" xfId="0" applyNumberFormat="1" applyFont="1" applyFill="1" applyBorder="1" applyAlignment="1">
      <alignment horizontal="right" vertical="center" indent="1"/>
    </xf>
    <xf numFmtId="4" fontId="19" fillId="33" borderId="0" xfId="0" applyNumberFormat="1" applyFont="1" applyFill="1" applyBorder="1" applyAlignment="1">
      <alignment horizontal="center" vertical="center" wrapText="1"/>
    </xf>
    <xf numFmtId="167" fontId="22" fillId="33" borderId="0" xfId="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center" vertical="center"/>
    </xf>
    <xf numFmtId="169" fontId="19" fillId="33" borderId="0" xfId="0" applyNumberFormat="1" applyFont="1" applyFill="1" applyAlignment="1">
      <alignment horizontal="center" vertical="center" wrapText="1"/>
    </xf>
    <xf numFmtId="171" fontId="33" fillId="33" borderId="0" xfId="0" applyNumberFormat="1" applyFont="1" applyFill="1" applyBorder="1" applyAlignment="1">
      <alignment horizontal="right" vertical="center" indent="1"/>
    </xf>
    <xf numFmtId="172" fontId="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vertical="center" wrapText="1"/>
    </xf>
    <xf numFmtId="172" fontId="13" fillId="33" borderId="16" xfId="0" applyNumberFormat="1" applyFont="1" applyFill="1" applyBorder="1" applyAlignment="1">
      <alignment horizontal="right" vertical="center" wrapText="1"/>
    </xf>
    <xf numFmtId="167" fontId="9" fillId="40" borderId="13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vertical="top" wrapText="1"/>
    </xf>
    <xf numFmtId="167" fontId="9" fillId="38" borderId="0" xfId="0" applyNumberFormat="1" applyFont="1" applyFill="1" applyBorder="1" applyAlignment="1">
      <alignment horizontal="center" vertical="center" wrapText="1"/>
    </xf>
    <xf numFmtId="171" fontId="3" fillId="33" borderId="0" xfId="0" applyNumberFormat="1" applyFont="1" applyFill="1" applyBorder="1" applyAlignment="1">
      <alignment horizontal="right" vertical="center" indent="1"/>
    </xf>
    <xf numFmtId="172" fontId="3" fillId="33" borderId="16" xfId="0" applyNumberFormat="1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/>
    </xf>
    <xf numFmtId="9" fontId="18" fillId="36" borderId="14" xfId="0" applyNumberFormat="1" applyFont="1" applyFill="1" applyBorder="1" applyAlignment="1">
      <alignment horizontal="center" vertical="center" wrapText="1"/>
    </xf>
    <xf numFmtId="167" fontId="22" fillId="39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8" fillId="36" borderId="1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18" fillId="36" borderId="12" xfId="0" applyFont="1" applyFill="1" applyBorder="1" applyAlignment="1">
      <alignment horizontal="center" vertical="center"/>
    </xf>
    <xf numFmtId="0" fontId="9" fillId="36" borderId="12" xfId="0" applyNumberFormat="1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167" fontId="9" fillId="33" borderId="12" xfId="0" applyNumberFormat="1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left" vertical="justify"/>
    </xf>
    <xf numFmtId="0" fontId="9" fillId="37" borderId="12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right" vertical="center" indent="1"/>
    </xf>
    <xf numFmtId="0" fontId="3" fillId="33" borderId="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top" wrapText="1"/>
    </xf>
    <xf numFmtId="167" fontId="3" fillId="33" borderId="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left" vertical="center" wrapText="1"/>
    </xf>
    <xf numFmtId="17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justify" vertical="center" wrapText="1"/>
    </xf>
    <xf numFmtId="167" fontId="9" fillId="33" borderId="0" xfId="0" applyNumberFormat="1" applyFont="1" applyFill="1" applyBorder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0" zoomScaleNormal="120" workbookViewId="0" topLeftCell="A1">
      <selection activeCell="C8" sqref="C8"/>
    </sheetView>
  </sheetViews>
  <sheetFormatPr defaultColWidth="9.00390625" defaultRowHeight="12.75"/>
  <cols>
    <col min="1" max="1" width="3.57421875" style="1" customWidth="1"/>
    <col min="2" max="2" width="50.57421875" style="2" customWidth="1"/>
    <col min="3" max="3" width="26.57421875" style="2" customWidth="1"/>
    <col min="4" max="4" width="5.57421875" style="1" customWidth="1"/>
    <col min="5" max="5" width="8.00390625" style="1" customWidth="1"/>
    <col min="6" max="6" width="12.8515625" style="3" customWidth="1"/>
    <col min="7" max="7" width="11.421875" style="4" customWidth="1"/>
    <col min="8" max="8" width="6.140625" style="5" customWidth="1"/>
    <col min="9" max="9" width="11.421875" style="4" customWidth="1"/>
    <col min="10" max="10" width="8.421875" style="6" customWidth="1"/>
    <col min="11" max="12" width="11.00390625" style="1" customWidth="1"/>
    <col min="13" max="16384" width="9.00390625" style="1" customWidth="1"/>
  </cols>
  <sheetData>
    <row r="1" spans="6:9" s="252" customFormat="1" ht="9.75">
      <c r="F1" s="306"/>
      <c r="G1" s="306"/>
      <c r="H1" s="307"/>
      <c r="I1" s="253" t="s">
        <v>165</v>
      </c>
    </row>
    <row r="2" s="255" customFormat="1" ht="18" customHeight="1">
      <c r="A2" s="254" t="s">
        <v>155</v>
      </c>
    </row>
    <row r="3" spans="1:9" s="255" customFormat="1" ht="28.5" customHeight="1">
      <c r="A3" s="291" t="s">
        <v>162</v>
      </c>
      <c r="G3" s="380" t="s">
        <v>161</v>
      </c>
      <c r="H3" s="380"/>
      <c r="I3" s="380"/>
    </row>
    <row r="4" spans="1:12" s="136" customFormat="1" ht="18" customHeight="1">
      <c r="A4" s="132" t="s">
        <v>0</v>
      </c>
      <c r="B4" s="133"/>
      <c r="C4" s="133"/>
      <c r="D4" s="133"/>
      <c r="E4" s="133"/>
      <c r="F4" s="309"/>
      <c r="J4" s="310"/>
      <c r="L4" s="258"/>
    </row>
    <row r="5" spans="1:12" s="136" customFormat="1" ht="18" customHeight="1">
      <c r="A5" s="132" t="s">
        <v>163</v>
      </c>
      <c r="B5" s="137"/>
      <c r="C5" s="137"/>
      <c r="D5" s="133"/>
      <c r="E5" s="133"/>
      <c r="F5" s="309"/>
      <c r="G5" s="135"/>
      <c r="H5" s="135"/>
      <c r="I5" s="135"/>
      <c r="J5" s="310"/>
      <c r="L5" s="258"/>
    </row>
    <row r="6" spans="1:10" s="9" customFormat="1" ht="18" customHeight="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8"/>
    </row>
    <row r="7" spans="1:10" s="260" customFormat="1" ht="30" customHeight="1">
      <c r="A7" s="299" t="s">
        <v>2</v>
      </c>
      <c r="B7" s="300" t="s">
        <v>3</v>
      </c>
      <c r="C7" s="300" t="s">
        <v>164</v>
      </c>
      <c r="D7" s="301" t="s">
        <v>4</v>
      </c>
      <c r="E7" s="302" t="s">
        <v>80</v>
      </c>
      <c r="F7" s="303" t="s">
        <v>5</v>
      </c>
      <c r="G7" s="300" t="s">
        <v>6</v>
      </c>
      <c r="H7" s="304" t="s">
        <v>7</v>
      </c>
      <c r="I7" s="300" t="s">
        <v>8</v>
      </c>
      <c r="J7" s="305"/>
    </row>
    <row r="8" spans="1:12" s="269" customFormat="1" ht="29.25" customHeight="1">
      <c r="A8" s="261" t="s">
        <v>9</v>
      </c>
      <c r="B8" s="292" t="s">
        <v>10</v>
      </c>
      <c r="C8" s="292"/>
      <c r="D8" s="261" t="s">
        <v>11</v>
      </c>
      <c r="E8" s="261">
        <v>800</v>
      </c>
      <c r="F8" s="293"/>
      <c r="G8" s="264">
        <f aca="true" t="shared" si="0" ref="G8:G22">E8*F8</f>
        <v>0</v>
      </c>
      <c r="H8" s="265"/>
      <c r="I8" s="266">
        <f>G8+(G8*H8)</f>
        <v>0</v>
      </c>
      <c r="J8" s="294"/>
      <c r="K8" s="268"/>
      <c r="L8" s="268"/>
    </row>
    <row r="9" spans="1:12" s="269" customFormat="1" ht="29.25" customHeight="1">
      <c r="A9" s="261" t="s">
        <v>12</v>
      </c>
      <c r="B9" s="292" t="s">
        <v>13</v>
      </c>
      <c r="C9" s="292"/>
      <c r="D9" s="261" t="s">
        <v>11</v>
      </c>
      <c r="E9" s="261">
        <v>4800</v>
      </c>
      <c r="F9" s="293"/>
      <c r="G9" s="264">
        <f t="shared" si="0"/>
        <v>0</v>
      </c>
      <c r="H9" s="265"/>
      <c r="I9" s="266">
        <f aca="true" t="shared" si="1" ref="I9:I22">G9+(G9*H9)</f>
        <v>0</v>
      </c>
      <c r="J9" s="294"/>
      <c r="K9" s="268"/>
      <c r="L9" s="268"/>
    </row>
    <row r="10" spans="1:12" s="269" customFormat="1" ht="29.25" customHeight="1">
      <c r="A10" s="261" t="s">
        <v>14</v>
      </c>
      <c r="B10" s="292" t="s">
        <v>15</v>
      </c>
      <c r="C10" s="292"/>
      <c r="D10" s="261" t="s">
        <v>11</v>
      </c>
      <c r="E10" s="261">
        <v>2400</v>
      </c>
      <c r="F10" s="293"/>
      <c r="G10" s="264">
        <f t="shared" si="0"/>
        <v>0</v>
      </c>
      <c r="H10" s="265"/>
      <c r="I10" s="266">
        <f t="shared" si="1"/>
        <v>0</v>
      </c>
      <c r="J10" s="294"/>
      <c r="K10" s="268"/>
      <c r="L10" s="268"/>
    </row>
    <row r="11" spans="1:12" s="269" customFormat="1" ht="29.25" customHeight="1">
      <c r="A11" s="261" t="s">
        <v>16</v>
      </c>
      <c r="B11" s="292" t="s">
        <v>17</v>
      </c>
      <c r="C11" s="292"/>
      <c r="D11" s="261" t="s">
        <v>11</v>
      </c>
      <c r="E11" s="261">
        <v>900</v>
      </c>
      <c r="F11" s="293"/>
      <c r="G11" s="264">
        <f t="shared" si="0"/>
        <v>0</v>
      </c>
      <c r="H11" s="265"/>
      <c r="I11" s="266">
        <f t="shared" si="1"/>
        <v>0</v>
      </c>
      <c r="J11" s="294"/>
      <c r="K11" s="268"/>
      <c r="L11" s="268"/>
    </row>
    <row r="12" spans="1:12" s="269" customFormat="1" ht="29.25" customHeight="1">
      <c r="A12" s="261" t="s">
        <v>18</v>
      </c>
      <c r="B12" s="292" t="s">
        <v>19</v>
      </c>
      <c r="C12" s="292"/>
      <c r="D12" s="261" t="s">
        <v>11</v>
      </c>
      <c r="E12" s="261">
        <v>100</v>
      </c>
      <c r="F12" s="293"/>
      <c r="G12" s="264">
        <f t="shared" si="0"/>
        <v>0</v>
      </c>
      <c r="H12" s="265"/>
      <c r="I12" s="266">
        <f t="shared" si="1"/>
        <v>0</v>
      </c>
      <c r="J12" s="294"/>
      <c r="K12" s="268"/>
      <c r="L12" s="268"/>
    </row>
    <row r="13" spans="1:12" s="269" customFormat="1" ht="29.25" customHeight="1">
      <c r="A13" s="261" t="s">
        <v>20</v>
      </c>
      <c r="B13" s="292" t="s">
        <v>21</v>
      </c>
      <c r="C13" s="292"/>
      <c r="D13" s="261" t="s">
        <v>11</v>
      </c>
      <c r="E13" s="261">
        <v>1000</v>
      </c>
      <c r="F13" s="293"/>
      <c r="G13" s="264">
        <f t="shared" si="0"/>
        <v>0</v>
      </c>
      <c r="H13" s="265"/>
      <c r="I13" s="266">
        <f t="shared" si="1"/>
        <v>0</v>
      </c>
      <c r="J13" s="294"/>
      <c r="K13" s="268"/>
      <c r="L13" s="268"/>
    </row>
    <row r="14" spans="1:12" s="269" customFormat="1" ht="29.25" customHeight="1">
      <c r="A14" s="261" t="s">
        <v>22</v>
      </c>
      <c r="B14" s="292" t="s">
        <v>23</v>
      </c>
      <c r="C14" s="292"/>
      <c r="D14" s="261" t="s">
        <v>11</v>
      </c>
      <c r="E14" s="261">
        <v>200</v>
      </c>
      <c r="F14" s="293"/>
      <c r="G14" s="264">
        <f t="shared" si="0"/>
        <v>0</v>
      </c>
      <c r="H14" s="265"/>
      <c r="I14" s="266">
        <f t="shared" si="1"/>
        <v>0</v>
      </c>
      <c r="J14" s="294"/>
      <c r="K14" s="268"/>
      <c r="L14" s="268"/>
    </row>
    <row r="15" spans="1:12" s="269" customFormat="1" ht="29.25" customHeight="1">
      <c r="A15" s="261" t="s">
        <v>24</v>
      </c>
      <c r="B15" s="292" t="s">
        <v>25</v>
      </c>
      <c r="C15" s="292"/>
      <c r="D15" s="261" t="s">
        <v>11</v>
      </c>
      <c r="E15" s="261">
        <v>1200</v>
      </c>
      <c r="F15" s="293"/>
      <c r="G15" s="264">
        <f t="shared" si="0"/>
        <v>0</v>
      </c>
      <c r="H15" s="265"/>
      <c r="I15" s="266">
        <f t="shared" si="1"/>
        <v>0</v>
      </c>
      <c r="J15" s="294"/>
      <c r="K15" s="268"/>
      <c r="L15" s="268"/>
    </row>
    <row r="16" spans="1:12" s="269" customFormat="1" ht="29.25" customHeight="1">
      <c r="A16" s="261" t="s">
        <v>26</v>
      </c>
      <c r="B16" s="292" t="s">
        <v>27</v>
      </c>
      <c r="C16" s="292"/>
      <c r="D16" s="261" t="s">
        <v>11</v>
      </c>
      <c r="E16" s="261">
        <v>1000</v>
      </c>
      <c r="F16" s="293"/>
      <c r="G16" s="264">
        <f t="shared" si="0"/>
        <v>0</v>
      </c>
      <c r="H16" s="265"/>
      <c r="I16" s="266">
        <f t="shared" si="1"/>
        <v>0</v>
      </c>
      <c r="J16" s="294"/>
      <c r="K16" s="268"/>
      <c r="L16" s="268"/>
    </row>
    <row r="17" spans="1:12" s="269" customFormat="1" ht="29.25" customHeight="1">
      <c r="A17" s="261" t="s">
        <v>28</v>
      </c>
      <c r="B17" s="292" t="s">
        <v>31</v>
      </c>
      <c r="C17" s="292"/>
      <c r="D17" s="261" t="s">
        <v>11</v>
      </c>
      <c r="E17" s="261">
        <v>120</v>
      </c>
      <c r="F17" s="293"/>
      <c r="G17" s="264">
        <f t="shared" si="0"/>
        <v>0</v>
      </c>
      <c r="H17" s="265"/>
      <c r="I17" s="266">
        <f t="shared" si="1"/>
        <v>0</v>
      </c>
      <c r="J17" s="294"/>
      <c r="K17" s="268"/>
      <c r="L17" s="268"/>
    </row>
    <row r="18" spans="1:12" s="269" customFormat="1" ht="29.25" customHeight="1">
      <c r="A18" s="261" t="s">
        <v>29</v>
      </c>
      <c r="B18" s="292" t="s">
        <v>33</v>
      </c>
      <c r="C18" s="292"/>
      <c r="D18" s="261" t="s">
        <v>11</v>
      </c>
      <c r="E18" s="261">
        <v>150</v>
      </c>
      <c r="F18" s="293"/>
      <c r="G18" s="264">
        <f t="shared" si="0"/>
        <v>0</v>
      </c>
      <c r="H18" s="265"/>
      <c r="I18" s="266">
        <f t="shared" si="1"/>
        <v>0</v>
      </c>
      <c r="J18" s="294"/>
      <c r="K18" s="268"/>
      <c r="L18" s="268"/>
    </row>
    <row r="19" spans="1:12" s="269" customFormat="1" ht="29.25" customHeight="1">
      <c r="A19" s="261" t="s">
        <v>30</v>
      </c>
      <c r="B19" s="292" t="s">
        <v>35</v>
      </c>
      <c r="C19" s="292"/>
      <c r="D19" s="261" t="s">
        <v>11</v>
      </c>
      <c r="E19" s="261">
        <v>200</v>
      </c>
      <c r="F19" s="293"/>
      <c r="G19" s="264">
        <f t="shared" si="0"/>
        <v>0</v>
      </c>
      <c r="H19" s="265"/>
      <c r="I19" s="266">
        <f t="shared" si="1"/>
        <v>0</v>
      </c>
      <c r="J19" s="294"/>
      <c r="K19" s="268"/>
      <c r="L19" s="268"/>
    </row>
    <row r="20" spans="1:12" s="269" customFormat="1" ht="29.25" customHeight="1">
      <c r="A20" s="261" t="s">
        <v>32</v>
      </c>
      <c r="B20" s="292" t="s">
        <v>37</v>
      </c>
      <c r="C20" s="292"/>
      <c r="D20" s="261" t="s">
        <v>11</v>
      </c>
      <c r="E20" s="261">
        <v>200</v>
      </c>
      <c r="F20" s="293"/>
      <c r="G20" s="264">
        <f t="shared" si="0"/>
        <v>0</v>
      </c>
      <c r="H20" s="265"/>
      <c r="I20" s="266">
        <f t="shared" si="1"/>
        <v>0</v>
      </c>
      <c r="J20" s="294"/>
      <c r="K20" s="268"/>
      <c r="L20" s="268"/>
    </row>
    <row r="21" spans="1:12" s="269" customFormat="1" ht="29.25" customHeight="1">
      <c r="A21" s="261" t="s">
        <v>34</v>
      </c>
      <c r="B21" s="292" t="s">
        <v>38</v>
      </c>
      <c r="C21" s="292"/>
      <c r="D21" s="261" t="s">
        <v>11</v>
      </c>
      <c r="E21" s="261">
        <v>600</v>
      </c>
      <c r="F21" s="293"/>
      <c r="G21" s="264">
        <f t="shared" si="0"/>
        <v>0</v>
      </c>
      <c r="H21" s="265"/>
      <c r="I21" s="266">
        <f t="shared" si="1"/>
        <v>0</v>
      </c>
      <c r="J21" s="294"/>
      <c r="K21" s="268"/>
      <c r="L21" s="268"/>
    </row>
    <row r="22" spans="1:12" s="269" customFormat="1" ht="39.75" customHeight="1">
      <c r="A22" s="261" t="s">
        <v>36</v>
      </c>
      <c r="B22" s="292" t="s">
        <v>185</v>
      </c>
      <c r="C22" s="292"/>
      <c r="D22" s="261" t="s">
        <v>158</v>
      </c>
      <c r="E22" s="261">
        <v>400</v>
      </c>
      <c r="F22" s="293"/>
      <c r="G22" s="264">
        <f t="shared" si="0"/>
        <v>0</v>
      </c>
      <c r="H22" s="265"/>
      <c r="I22" s="266">
        <f t="shared" si="1"/>
        <v>0</v>
      </c>
      <c r="J22" s="294"/>
      <c r="K22" s="268"/>
      <c r="L22" s="268"/>
    </row>
    <row r="23" spans="1:12" s="269" customFormat="1" ht="24.75" customHeight="1">
      <c r="A23" s="295"/>
      <c r="B23" s="296"/>
      <c r="C23" s="296"/>
      <c r="D23" s="295"/>
      <c r="E23" s="295"/>
      <c r="F23" s="297" t="s">
        <v>39</v>
      </c>
      <c r="G23" s="264">
        <f>SUM(G8:G22)</f>
        <v>0</v>
      </c>
      <c r="H23" s="298"/>
      <c r="I23" s="311">
        <f>SUM(I8:I22)</f>
        <v>0</v>
      </c>
      <c r="J23" s="294"/>
      <c r="K23" s="268"/>
      <c r="L23" s="268"/>
    </row>
    <row r="24" spans="1:10" s="10" customFormat="1" ht="16.5" customHeight="1">
      <c r="A24" s="383"/>
      <c r="B24" s="383"/>
      <c r="C24" s="383"/>
      <c r="D24" s="383"/>
      <c r="E24" s="383"/>
      <c r="F24" s="383"/>
      <c r="G24" s="383"/>
      <c r="H24" s="383"/>
      <c r="I24" s="383"/>
      <c r="J24" s="11"/>
    </row>
    <row r="25" spans="1:10" s="10" customFormat="1" ht="16.5" customHeight="1">
      <c r="A25" s="7"/>
      <c r="B25" s="7"/>
      <c r="C25" s="7"/>
      <c r="D25" s="7"/>
      <c r="E25" s="7"/>
      <c r="F25" s="313" t="s">
        <v>176</v>
      </c>
      <c r="G25" s="314">
        <f>I23-G23</f>
        <v>0</v>
      </c>
      <c r="H25" s="7"/>
      <c r="I25" s="7"/>
      <c r="J25" s="11"/>
    </row>
    <row r="26" spans="1:10" s="136" customFormat="1" ht="78" customHeight="1">
      <c r="A26" s="381" t="s">
        <v>166</v>
      </c>
      <c r="B26" s="381"/>
      <c r="C26" s="381"/>
      <c r="D26" s="381"/>
      <c r="E26" s="381"/>
      <c r="F26" s="381"/>
      <c r="G26" s="381"/>
      <c r="H26" s="381"/>
      <c r="I26" s="381"/>
      <c r="J26" s="312"/>
    </row>
  </sheetData>
  <sheetProtection selectLockedCells="1" selectUnlockedCells="1"/>
  <mergeCells count="4">
    <mergeCell ref="G3:I3"/>
    <mergeCell ref="A26:I26"/>
    <mergeCell ref="A6:I6"/>
    <mergeCell ref="A24:I24"/>
  </mergeCells>
  <printOptions horizontalCentered="1"/>
  <pageMargins left="0.5905511811023623" right="0.5905511811023623" top="0.6299212598425197" bottom="1.4173228346456694" header="0.5118110236220472" footer="0.5118110236220472"/>
  <pageSetup horizontalDpi="300" verticalDpi="300" orientation="landscape" paperSize="9" r:id="rId1"/>
  <headerFooter alignWithMargins="0">
    <oddFooter>&amp;R&amp;7Podpis osób uprawnionych /  kwalifikowany podpis elektroniczny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N22"/>
  <sheetViews>
    <sheetView zoomScale="130" zoomScaleNormal="130" workbookViewId="0" topLeftCell="A1">
      <selection activeCell="C9" sqref="C9"/>
    </sheetView>
  </sheetViews>
  <sheetFormatPr defaultColWidth="9.00390625" defaultRowHeight="12.75"/>
  <cols>
    <col min="1" max="1" width="3.57421875" style="287" customWidth="1"/>
    <col min="2" max="2" width="39.8515625" style="136" customWidth="1"/>
    <col min="3" max="3" width="32.421875" style="136" customWidth="1"/>
    <col min="4" max="4" width="6.57421875" style="287" customWidth="1"/>
    <col min="5" max="5" width="8.57421875" style="287" customWidth="1"/>
    <col min="6" max="6" width="8.57421875" style="335" customWidth="1"/>
    <col min="7" max="7" width="10.57421875" style="289" customWidth="1"/>
    <col min="8" max="8" width="6.57421875" style="290" customWidth="1"/>
    <col min="9" max="9" width="12.8515625" style="289" customWidth="1"/>
    <col min="10" max="10" width="12.00390625" style="320" customWidth="1"/>
    <col min="11" max="12" width="11.00390625" style="287" customWidth="1"/>
    <col min="13" max="16384" width="9.00390625" style="287" customWidth="1"/>
  </cols>
  <sheetData>
    <row r="1" spans="7:9" s="252" customFormat="1" ht="9.75">
      <c r="G1" s="306"/>
      <c r="H1" s="306"/>
      <c r="I1" s="253" t="s">
        <v>165</v>
      </c>
    </row>
    <row r="2" s="255" customFormat="1" ht="18" customHeight="1">
      <c r="A2" s="254" t="s">
        <v>155</v>
      </c>
    </row>
    <row r="3" spans="1:10" s="255" customFormat="1" ht="28.5" customHeight="1">
      <c r="A3" s="291" t="s">
        <v>162</v>
      </c>
      <c r="H3" s="313" t="s">
        <v>161</v>
      </c>
      <c r="I3" s="134"/>
      <c r="J3" s="134"/>
    </row>
    <row r="5" spans="1:12" s="136" customFormat="1" ht="18" customHeight="1">
      <c r="A5" s="132" t="s">
        <v>0</v>
      </c>
      <c r="B5" s="133"/>
      <c r="C5" s="133"/>
      <c r="D5" s="133"/>
      <c r="E5" s="133"/>
      <c r="F5" s="315"/>
      <c r="G5" s="134"/>
      <c r="H5" s="134"/>
      <c r="I5" s="134"/>
      <c r="J5" s="310"/>
      <c r="L5" s="258"/>
    </row>
    <row r="6" spans="1:12" s="136" customFormat="1" ht="18" customHeight="1">
      <c r="A6" s="132" t="s">
        <v>163</v>
      </c>
      <c r="B6" s="137"/>
      <c r="C6" s="137"/>
      <c r="D6" s="133"/>
      <c r="E6" s="133"/>
      <c r="F6" s="315"/>
      <c r="G6" s="135"/>
      <c r="H6" s="135"/>
      <c r="I6" s="135"/>
      <c r="J6" s="310"/>
      <c r="L6" s="258"/>
    </row>
    <row r="7" spans="1:10" s="317" customFormat="1" ht="18" customHeight="1">
      <c r="A7" s="382" t="s">
        <v>47</v>
      </c>
      <c r="B7" s="382"/>
      <c r="C7" s="382"/>
      <c r="D7" s="382"/>
      <c r="E7" s="382"/>
      <c r="F7" s="382"/>
      <c r="G7" s="382"/>
      <c r="H7" s="382"/>
      <c r="I7" s="382"/>
      <c r="J7" s="316"/>
    </row>
    <row r="8" spans="1:10" s="260" customFormat="1" ht="30" customHeight="1">
      <c r="A8" s="299" t="s">
        <v>2</v>
      </c>
      <c r="B8" s="300" t="s">
        <v>3</v>
      </c>
      <c r="C8" s="300" t="s">
        <v>164</v>
      </c>
      <c r="D8" s="301" t="s">
        <v>4</v>
      </c>
      <c r="E8" s="302" t="s">
        <v>80</v>
      </c>
      <c r="F8" s="336" t="s">
        <v>5</v>
      </c>
      <c r="G8" s="300" t="s">
        <v>6</v>
      </c>
      <c r="H8" s="304" t="s">
        <v>7</v>
      </c>
      <c r="I8" s="300" t="s">
        <v>8</v>
      </c>
      <c r="J8" s="305"/>
    </row>
    <row r="9" spans="1:12" s="269" customFormat="1" ht="24" customHeight="1">
      <c r="A9" s="261" t="s">
        <v>9</v>
      </c>
      <c r="B9" s="262" t="s">
        <v>181</v>
      </c>
      <c r="C9" s="262"/>
      <c r="D9" s="263" t="s">
        <v>48</v>
      </c>
      <c r="E9" s="263">
        <v>3000</v>
      </c>
      <c r="F9" s="318"/>
      <c r="G9" s="264">
        <f aca="true" t="shared" si="0" ref="G9:G14">E9*F9</f>
        <v>0</v>
      </c>
      <c r="H9" s="265"/>
      <c r="I9" s="266">
        <f aca="true" t="shared" si="1" ref="I9:I14">G9*1.08</f>
        <v>0</v>
      </c>
      <c r="J9" s="294"/>
      <c r="K9" s="268"/>
      <c r="L9" s="268"/>
    </row>
    <row r="10" spans="1:12" s="269" customFormat="1" ht="27.75" customHeight="1">
      <c r="A10" s="261" t="s">
        <v>12</v>
      </c>
      <c r="B10" s="262" t="s">
        <v>49</v>
      </c>
      <c r="C10" s="262"/>
      <c r="D10" s="263" t="s">
        <v>48</v>
      </c>
      <c r="E10" s="263">
        <v>3600</v>
      </c>
      <c r="F10" s="318"/>
      <c r="G10" s="264">
        <f t="shared" si="0"/>
        <v>0</v>
      </c>
      <c r="H10" s="265"/>
      <c r="I10" s="266">
        <f t="shared" si="1"/>
        <v>0</v>
      </c>
      <c r="J10" s="294"/>
      <c r="K10" s="268"/>
      <c r="L10" s="268"/>
    </row>
    <row r="11" spans="1:12" s="269" customFormat="1" ht="24" customHeight="1">
      <c r="A11" s="261" t="s">
        <v>14</v>
      </c>
      <c r="B11" s="262" t="s">
        <v>50</v>
      </c>
      <c r="C11" s="262"/>
      <c r="D11" s="263" t="s">
        <v>48</v>
      </c>
      <c r="E11" s="263">
        <v>1000</v>
      </c>
      <c r="F11" s="318"/>
      <c r="G11" s="264">
        <f t="shared" si="0"/>
        <v>0</v>
      </c>
      <c r="H11" s="265"/>
      <c r="I11" s="266">
        <f t="shared" si="1"/>
        <v>0</v>
      </c>
      <c r="J11" s="294"/>
      <c r="K11" s="268"/>
      <c r="L11" s="268"/>
    </row>
    <row r="12" spans="1:12" s="269" customFormat="1" ht="24" customHeight="1">
      <c r="A12" s="261" t="s">
        <v>16</v>
      </c>
      <c r="B12" s="262" t="s">
        <v>51</v>
      </c>
      <c r="C12" s="262"/>
      <c r="D12" s="263" t="s">
        <v>48</v>
      </c>
      <c r="E12" s="263">
        <v>1200</v>
      </c>
      <c r="F12" s="318"/>
      <c r="G12" s="264">
        <f t="shared" si="0"/>
        <v>0</v>
      </c>
      <c r="H12" s="265"/>
      <c r="I12" s="266">
        <f t="shared" si="1"/>
        <v>0</v>
      </c>
      <c r="J12" s="294"/>
      <c r="K12" s="268"/>
      <c r="L12" s="268"/>
    </row>
    <row r="13" spans="1:12" s="269" customFormat="1" ht="24" customHeight="1">
      <c r="A13" s="261" t="s">
        <v>18</v>
      </c>
      <c r="B13" s="262" t="s">
        <v>53</v>
      </c>
      <c r="C13" s="262"/>
      <c r="D13" s="263" t="s">
        <v>52</v>
      </c>
      <c r="E13" s="263">
        <v>120</v>
      </c>
      <c r="F13" s="318"/>
      <c r="G13" s="264">
        <f t="shared" si="0"/>
        <v>0</v>
      </c>
      <c r="H13" s="265"/>
      <c r="I13" s="266">
        <f t="shared" si="1"/>
        <v>0</v>
      </c>
      <c r="J13" s="294"/>
      <c r="K13" s="268"/>
      <c r="L13" s="268"/>
    </row>
    <row r="14" spans="1:12" s="269" customFormat="1" ht="28.5" customHeight="1">
      <c r="A14" s="261" t="s">
        <v>20</v>
      </c>
      <c r="B14" s="262" t="s">
        <v>54</v>
      </c>
      <c r="C14" s="262"/>
      <c r="D14" s="263" t="s">
        <v>52</v>
      </c>
      <c r="E14" s="263">
        <v>750</v>
      </c>
      <c r="F14" s="318"/>
      <c r="G14" s="264">
        <f t="shared" si="0"/>
        <v>0</v>
      </c>
      <c r="H14" s="265"/>
      <c r="I14" s="266">
        <f t="shared" si="1"/>
        <v>0</v>
      </c>
      <c r="J14" s="294"/>
      <c r="K14" s="268"/>
      <c r="L14" s="268"/>
    </row>
    <row r="15" spans="1:12" s="269" customFormat="1" ht="18" customHeight="1">
      <c r="A15" s="295"/>
      <c r="B15" s="296"/>
      <c r="C15" s="296"/>
      <c r="D15" s="295"/>
      <c r="E15" s="295"/>
      <c r="F15" s="319" t="s">
        <v>39</v>
      </c>
      <c r="G15" s="264">
        <f>SUM(G9:G14)</f>
        <v>0</v>
      </c>
      <c r="H15" s="298"/>
      <c r="I15" s="311">
        <f>SUM(I9:I14)</f>
        <v>0</v>
      </c>
      <c r="J15" s="294"/>
      <c r="K15" s="268"/>
      <c r="L15" s="268"/>
    </row>
    <row r="17" ht="9" customHeight="1"/>
    <row r="18" spans="6:7" ht="11.25" customHeight="1">
      <c r="F18" s="337" t="s">
        <v>176</v>
      </c>
      <c r="G18" s="314">
        <f>I15-G15</f>
        <v>0</v>
      </c>
    </row>
    <row r="19" spans="1:9" ht="51" customHeight="1">
      <c r="A19" s="381" t="s">
        <v>167</v>
      </c>
      <c r="B19" s="381"/>
      <c r="C19" s="381"/>
      <c r="D19" s="381"/>
      <c r="E19" s="381"/>
      <c r="F19" s="381"/>
      <c r="G19" s="381"/>
      <c r="H19" s="381"/>
      <c r="I19" s="381"/>
    </row>
    <row r="20" s="322" customFormat="1" ht="10.5" customHeight="1">
      <c r="A20" s="321" t="s">
        <v>168</v>
      </c>
    </row>
    <row r="21" spans="1:14" s="326" customFormat="1" ht="10.5" customHeight="1">
      <c r="A21" s="308" t="s">
        <v>169</v>
      </c>
      <c r="B21" s="323"/>
      <c r="C21" s="323"/>
      <c r="D21" s="324"/>
      <c r="E21" s="324"/>
      <c r="F21" s="324"/>
      <c r="G21" s="325"/>
      <c r="I21" s="327"/>
      <c r="J21" s="328"/>
      <c r="L21" s="329"/>
      <c r="M21" s="329"/>
      <c r="N21" s="329"/>
    </row>
    <row r="22" spans="1:14" s="332" customFormat="1" ht="10.5" customHeight="1">
      <c r="A22" s="323" t="s">
        <v>170</v>
      </c>
      <c r="B22" s="323"/>
      <c r="C22" s="323"/>
      <c r="D22" s="330"/>
      <c r="E22" s="330"/>
      <c r="F22" s="330"/>
      <c r="G22" s="331"/>
      <c r="I22" s="331"/>
      <c r="J22" s="333"/>
      <c r="L22" s="334"/>
      <c r="M22" s="334"/>
      <c r="N22" s="334"/>
    </row>
  </sheetData>
  <sheetProtection selectLockedCells="1" selectUnlockedCells="1"/>
  <mergeCells count="2">
    <mergeCell ref="A19:I19"/>
    <mergeCell ref="A7:I7"/>
  </mergeCells>
  <printOptions horizontalCentered="1"/>
  <pageMargins left="0.5905511811023623" right="0.5905511811023623" top="0.6299212598425197" bottom="1.4173228346456694" header="0.5118110236220472" footer="0.5118110236220472"/>
  <pageSetup horizontalDpi="300" verticalDpi="300" orientation="landscape" paperSize="9" r:id="rId1"/>
  <headerFooter alignWithMargins="0">
    <oddFooter>&amp;R&amp;7Podpis osób uprawnionych /  kwalifikowany podpis elektroniczny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"/>
  <sheetViews>
    <sheetView zoomScale="130" zoomScaleNormal="130" workbookViewId="0" topLeftCell="B1">
      <selection activeCell="C8" sqref="C8"/>
    </sheetView>
  </sheetViews>
  <sheetFormatPr defaultColWidth="9.00390625" defaultRowHeight="12.75"/>
  <cols>
    <col min="1" max="1" width="3.57421875" style="287" customWidth="1"/>
    <col min="2" max="2" width="53.00390625" style="136" customWidth="1"/>
    <col min="3" max="3" width="26.57421875" style="136" customWidth="1"/>
    <col min="4" max="4" width="7.57421875" style="287" customWidth="1"/>
    <col min="5" max="5" width="5.421875" style="287" customWidth="1"/>
    <col min="6" max="6" width="9.8515625" style="335" customWidth="1"/>
    <col min="7" max="7" width="9.8515625" style="289" customWidth="1"/>
    <col min="8" max="8" width="5.421875" style="290" customWidth="1"/>
    <col min="9" max="9" width="9.8515625" style="289" customWidth="1"/>
    <col min="10" max="10" width="10.421875" style="320" customWidth="1"/>
    <col min="11" max="12" width="11.00390625" style="287" customWidth="1"/>
    <col min="13" max="16384" width="9.00390625" style="287" customWidth="1"/>
  </cols>
  <sheetData>
    <row r="1" spans="8:9" s="252" customFormat="1" ht="9.75">
      <c r="H1" s="306"/>
      <c r="I1" s="253" t="s">
        <v>165</v>
      </c>
    </row>
    <row r="2" s="255" customFormat="1" ht="18" customHeight="1">
      <c r="A2" s="254" t="s">
        <v>155</v>
      </c>
    </row>
    <row r="3" spans="1:11" s="255" customFormat="1" ht="28.5" customHeight="1">
      <c r="A3" s="291" t="s">
        <v>162</v>
      </c>
      <c r="F3" s="380" t="s">
        <v>161</v>
      </c>
      <c r="G3" s="380"/>
      <c r="H3" s="380"/>
      <c r="I3" s="380"/>
      <c r="J3" s="134"/>
      <c r="K3" s="134"/>
    </row>
    <row r="4" spans="1:12" s="136" customFormat="1" ht="18" customHeight="1">
      <c r="A4" s="132" t="s">
        <v>0</v>
      </c>
      <c r="B4" s="133"/>
      <c r="C4" s="133"/>
      <c r="D4" s="133"/>
      <c r="E4" s="133"/>
      <c r="F4" s="315"/>
      <c r="G4" s="384"/>
      <c r="H4" s="384"/>
      <c r="I4" s="384"/>
      <c r="J4" s="310"/>
      <c r="L4" s="258"/>
    </row>
    <row r="5" spans="1:12" s="136" customFormat="1" ht="18" customHeight="1">
      <c r="A5" s="132" t="s">
        <v>171</v>
      </c>
      <c r="B5" s="137"/>
      <c r="C5" s="137"/>
      <c r="D5" s="133"/>
      <c r="E5" s="133"/>
      <c r="F5" s="315"/>
      <c r="G5" s="135"/>
      <c r="H5" s="135"/>
      <c r="I5" s="135"/>
      <c r="J5" s="310"/>
      <c r="L5" s="258"/>
    </row>
    <row r="6" spans="1:10" s="317" customFormat="1" ht="18" customHeight="1">
      <c r="A6" s="382" t="s">
        <v>55</v>
      </c>
      <c r="B6" s="382"/>
      <c r="C6" s="382"/>
      <c r="D6" s="382"/>
      <c r="E6" s="382"/>
      <c r="F6" s="382"/>
      <c r="G6" s="382"/>
      <c r="H6" s="382"/>
      <c r="I6" s="382"/>
      <c r="J6" s="316"/>
    </row>
    <row r="7" spans="1:10" s="260" customFormat="1" ht="30" customHeight="1">
      <c r="A7" s="341" t="s">
        <v>2</v>
      </c>
      <c r="B7" s="342" t="s">
        <v>3</v>
      </c>
      <c r="C7" s="342" t="s">
        <v>164</v>
      </c>
      <c r="D7" s="343" t="s">
        <v>4</v>
      </c>
      <c r="E7" s="344" t="s">
        <v>80</v>
      </c>
      <c r="F7" s="345" t="s">
        <v>5</v>
      </c>
      <c r="G7" s="342" t="s">
        <v>6</v>
      </c>
      <c r="H7" s="346" t="s">
        <v>7</v>
      </c>
      <c r="I7" s="342" t="s">
        <v>8</v>
      </c>
      <c r="J7" s="305"/>
    </row>
    <row r="8" spans="1:12" s="269" customFormat="1" ht="24" customHeight="1">
      <c r="A8" s="347" t="s">
        <v>9</v>
      </c>
      <c r="B8" s="348" t="s">
        <v>57</v>
      </c>
      <c r="C8" s="348"/>
      <c r="D8" s="347" t="s">
        <v>56</v>
      </c>
      <c r="E8" s="347">
        <v>200</v>
      </c>
      <c r="F8" s="349"/>
      <c r="G8" s="350">
        <f aca="true" t="shared" si="0" ref="G8:G13">E8*F8</f>
        <v>0</v>
      </c>
      <c r="H8" s="351"/>
      <c r="I8" s="352">
        <f aca="true" t="shared" si="1" ref="I8:I13">G8+(G8*H8)</f>
        <v>0</v>
      </c>
      <c r="J8" s="294"/>
      <c r="K8" s="268"/>
      <c r="L8" s="268"/>
    </row>
    <row r="9" spans="1:12" s="269" customFormat="1" ht="27.75" customHeight="1">
      <c r="A9" s="347" t="s">
        <v>12</v>
      </c>
      <c r="B9" s="348" t="s">
        <v>58</v>
      </c>
      <c r="C9" s="348"/>
      <c r="D9" s="347" t="s">
        <v>59</v>
      </c>
      <c r="E9" s="347">
        <v>2500</v>
      </c>
      <c r="F9" s="349"/>
      <c r="G9" s="350">
        <f t="shared" si="0"/>
        <v>0</v>
      </c>
      <c r="H9" s="351"/>
      <c r="I9" s="352">
        <f t="shared" si="1"/>
        <v>0</v>
      </c>
      <c r="J9" s="294"/>
      <c r="K9" s="268"/>
      <c r="L9" s="268"/>
    </row>
    <row r="10" spans="1:12" s="269" customFormat="1" ht="24" customHeight="1">
      <c r="A10" s="347" t="s">
        <v>14</v>
      </c>
      <c r="B10" s="348" t="s">
        <v>60</v>
      </c>
      <c r="C10" s="348"/>
      <c r="D10" s="347" t="s">
        <v>52</v>
      </c>
      <c r="E10" s="347">
        <v>120</v>
      </c>
      <c r="F10" s="349"/>
      <c r="G10" s="350">
        <f t="shared" si="0"/>
        <v>0</v>
      </c>
      <c r="H10" s="351"/>
      <c r="I10" s="352">
        <f t="shared" si="1"/>
        <v>0</v>
      </c>
      <c r="J10" s="294"/>
      <c r="K10" s="268"/>
      <c r="L10" s="268"/>
    </row>
    <row r="11" spans="1:12" s="269" customFormat="1" ht="24" customHeight="1">
      <c r="A11" s="347" t="s">
        <v>16</v>
      </c>
      <c r="B11" s="348" t="s">
        <v>61</v>
      </c>
      <c r="C11" s="348"/>
      <c r="D11" s="347" t="s">
        <v>52</v>
      </c>
      <c r="E11" s="347">
        <v>40</v>
      </c>
      <c r="F11" s="349"/>
      <c r="G11" s="350">
        <f t="shared" si="0"/>
        <v>0</v>
      </c>
      <c r="H11" s="351"/>
      <c r="I11" s="352">
        <f t="shared" si="1"/>
        <v>0</v>
      </c>
      <c r="J11" s="294"/>
      <c r="K11" s="268"/>
      <c r="L11" s="268"/>
    </row>
    <row r="12" spans="1:12" s="269" customFormat="1" ht="28.5" customHeight="1">
      <c r="A12" s="347" t="s">
        <v>18</v>
      </c>
      <c r="B12" s="348" t="s">
        <v>62</v>
      </c>
      <c r="C12" s="348"/>
      <c r="D12" s="347" t="s">
        <v>52</v>
      </c>
      <c r="E12" s="347">
        <v>25</v>
      </c>
      <c r="F12" s="349"/>
      <c r="G12" s="350">
        <f t="shared" si="0"/>
        <v>0</v>
      </c>
      <c r="H12" s="351"/>
      <c r="I12" s="352">
        <f t="shared" si="1"/>
        <v>0</v>
      </c>
      <c r="J12" s="294"/>
      <c r="K12" s="268"/>
      <c r="L12" s="268"/>
    </row>
    <row r="13" spans="1:12" s="269" customFormat="1" ht="28.5" customHeight="1">
      <c r="A13" s="347" t="s">
        <v>20</v>
      </c>
      <c r="B13" s="348" t="s">
        <v>63</v>
      </c>
      <c r="C13" s="348"/>
      <c r="D13" s="347" t="s">
        <v>52</v>
      </c>
      <c r="E13" s="347">
        <v>25</v>
      </c>
      <c r="F13" s="349"/>
      <c r="G13" s="350">
        <f t="shared" si="0"/>
        <v>0</v>
      </c>
      <c r="H13" s="351"/>
      <c r="I13" s="352">
        <f t="shared" si="1"/>
        <v>0</v>
      </c>
      <c r="J13" s="294"/>
      <c r="K13" s="268"/>
      <c r="L13" s="268"/>
    </row>
    <row r="14" spans="1:12" s="269" customFormat="1" ht="24.75" customHeight="1">
      <c r="A14" s="295"/>
      <c r="B14" s="296"/>
      <c r="C14" s="296"/>
      <c r="D14" s="295"/>
      <c r="E14" s="295"/>
      <c r="F14" s="319" t="s">
        <v>39</v>
      </c>
      <c r="G14" s="339">
        <f>SUM(G8:G13)</f>
        <v>0</v>
      </c>
      <c r="H14" s="298"/>
      <c r="I14" s="340">
        <f>SUM(I8:I13)</f>
        <v>0</v>
      </c>
      <c r="J14" s="294"/>
      <c r="K14" s="268"/>
      <c r="L14" s="268"/>
    </row>
    <row r="15" spans="1:10" s="295" customFormat="1" ht="16.5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38"/>
    </row>
    <row r="16" spans="1:10" s="295" customFormat="1" ht="16.5" customHeight="1">
      <c r="A16" s="135"/>
      <c r="B16" s="135"/>
      <c r="C16" s="135"/>
      <c r="D16" s="135"/>
      <c r="E16" s="135"/>
      <c r="F16" s="354" t="s">
        <v>176</v>
      </c>
      <c r="G16" s="353">
        <f>I14-G14</f>
        <v>0</v>
      </c>
      <c r="H16" s="135"/>
      <c r="I16" s="135"/>
      <c r="J16" s="338"/>
    </row>
    <row r="17" spans="1:10" s="136" customFormat="1" ht="48" customHeight="1">
      <c r="A17" s="381" t="s">
        <v>167</v>
      </c>
      <c r="B17" s="381"/>
      <c r="C17" s="381"/>
      <c r="D17" s="381"/>
      <c r="E17" s="381"/>
      <c r="F17" s="381"/>
      <c r="G17" s="381"/>
      <c r="H17" s="381"/>
      <c r="I17" s="381"/>
      <c r="J17" s="312"/>
    </row>
    <row r="18" s="322" customFormat="1" ht="14.25" customHeight="1">
      <c r="A18" s="321" t="s">
        <v>168</v>
      </c>
    </row>
    <row r="19" spans="1:14" s="326" customFormat="1" ht="14.25" customHeight="1">
      <c r="A19" s="308" t="s">
        <v>169</v>
      </c>
      <c r="B19" s="323"/>
      <c r="C19" s="323"/>
      <c r="D19" s="324"/>
      <c r="E19" s="324"/>
      <c r="F19" s="324"/>
      <c r="G19" s="325"/>
      <c r="I19" s="327"/>
      <c r="J19" s="328"/>
      <c r="L19" s="329"/>
      <c r="M19" s="329"/>
      <c r="N19" s="329"/>
    </row>
    <row r="20" spans="1:14" s="332" customFormat="1" ht="14.25" customHeight="1">
      <c r="A20" s="323" t="s">
        <v>170</v>
      </c>
      <c r="B20" s="323"/>
      <c r="C20" s="323"/>
      <c r="D20" s="330"/>
      <c r="E20" s="330"/>
      <c r="F20" s="330"/>
      <c r="G20" s="331"/>
      <c r="I20" s="331"/>
      <c r="J20" s="333"/>
      <c r="L20" s="334"/>
      <c r="M20" s="334"/>
      <c r="N20" s="334"/>
    </row>
  </sheetData>
  <sheetProtection selectLockedCells="1" selectUnlockedCells="1"/>
  <mergeCells count="5">
    <mergeCell ref="F3:I3"/>
    <mergeCell ref="A17:I17"/>
    <mergeCell ref="G4:I4"/>
    <mergeCell ref="A6:I6"/>
    <mergeCell ref="A15:I15"/>
  </mergeCells>
  <printOptions horizontalCentered="1"/>
  <pageMargins left="0.5905511811023623" right="0.5905511811023623" top="0.6299212598425197" bottom="1.4173228346456694" header="0.5118110236220472" footer="0.5118110236220472"/>
  <pageSetup horizontalDpi="300" verticalDpi="300" orientation="landscape" paperSize="9" r:id="rId1"/>
  <headerFooter alignWithMargins="0">
    <oddFooter>&amp;R&amp;7Podpis osób uprawnionych /  kwalifikowany podpis elektroniczny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L19"/>
  <sheetViews>
    <sheetView zoomScale="130" zoomScaleNormal="130" workbookViewId="0" topLeftCell="B1">
      <selection activeCell="C8" sqref="C8"/>
    </sheetView>
  </sheetViews>
  <sheetFormatPr defaultColWidth="9.00390625" defaultRowHeight="12.75"/>
  <cols>
    <col min="1" max="1" width="3.57421875" style="287" customWidth="1"/>
    <col min="2" max="2" width="52.421875" style="136" customWidth="1"/>
    <col min="3" max="3" width="24.421875" style="136" customWidth="1"/>
    <col min="4" max="4" width="7.421875" style="287" customWidth="1"/>
    <col min="5" max="5" width="5.421875" style="287" customWidth="1"/>
    <col min="6" max="6" width="9.8515625" style="288" customWidth="1"/>
    <col min="7" max="7" width="10.421875" style="289" customWidth="1"/>
    <col min="8" max="8" width="6.57421875" style="290" customWidth="1"/>
    <col min="9" max="9" width="11.00390625" style="289" customWidth="1"/>
    <col min="10" max="10" width="13.57421875" style="367" customWidth="1"/>
    <col min="11" max="12" width="11.00390625" style="287" customWidth="1"/>
    <col min="13" max="16384" width="9.00390625" style="287" customWidth="1"/>
  </cols>
  <sheetData>
    <row r="1" spans="8:9" s="252" customFormat="1" ht="9.75">
      <c r="H1" s="306"/>
      <c r="I1" s="253" t="s">
        <v>165</v>
      </c>
    </row>
    <row r="2" s="255" customFormat="1" ht="9" customHeight="1">
      <c r="A2" s="254" t="s">
        <v>155</v>
      </c>
    </row>
    <row r="3" spans="1:11" s="256" customFormat="1" ht="28.5" customHeight="1">
      <c r="A3" s="291" t="s">
        <v>162</v>
      </c>
      <c r="G3" s="257"/>
      <c r="H3" s="257" t="s">
        <v>161</v>
      </c>
      <c r="I3" s="257"/>
      <c r="J3" s="257"/>
      <c r="K3" s="257"/>
    </row>
    <row r="4" spans="1:12" s="136" customFormat="1" ht="18" customHeight="1">
      <c r="A4" s="132" t="s">
        <v>0</v>
      </c>
      <c r="B4" s="133"/>
      <c r="C4" s="133"/>
      <c r="D4" s="133"/>
      <c r="E4" s="133"/>
      <c r="F4" s="133"/>
      <c r="G4" s="384"/>
      <c r="H4" s="384"/>
      <c r="I4" s="384"/>
      <c r="J4" s="135"/>
      <c r="L4" s="258"/>
    </row>
    <row r="5" spans="1:12" s="136" customFormat="1" ht="18" customHeight="1">
      <c r="A5" s="132" t="s">
        <v>171</v>
      </c>
      <c r="B5" s="137"/>
      <c r="C5" s="137"/>
      <c r="D5" s="133"/>
      <c r="E5" s="133"/>
      <c r="F5" s="133"/>
      <c r="G5" s="135"/>
      <c r="H5" s="135"/>
      <c r="I5" s="135"/>
      <c r="J5" s="135"/>
      <c r="L5" s="258"/>
    </row>
    <row r="6" spans="1:9" s="317" customFormat="1" ht="18" customHeight="1">
      <c r="A6" s="386" t="s">
        <v>64</v>
      </c>
      <c r="B6" s="386"/>
      <c r="C6" s="386"/>
      <c r="D6" s="386"/>
      <c r="E6" s="386"/>
      <c r="F6" s="386"/>
      <c r="G6" s="386"/>
      <c r="H6" s="386"/>
      <c r="I6" s="386"/>
    </row>
    <row r="7" spans="1:10" s="260" customFormat="1" ht="30" customHeight="1">
      <c r="A7" s="299" t="s">
        <v>2</v>
      </c>
      <c r="B7" s="355" t="s">
        <v>3</v>
      </c>
      <c r="C7" s="355" t="s">
        <v>164</v>
      </c>
      <c r="D7" s="356" t="s">
        <v>4</v>
      </c>
      <c r="E7" s="357" t="s">
        <v>80</v>
      </c>
      <c r="F7" s="358" t="s">
        <v>5</v>
      </c>
      <c r="G7" s="300" t="s">
        <v>6</v>
      </c>
      <c r="H7" s="304" t="s">
        <v>7</v>
      </c>
      <c r="I7" s="300" t="s">
        <v>8</v>
      </c>
      <c r="J7" s="359"/>
    </row>
    <row r="8" spans="1:12" s="269" customFormat="1" ht="21.75" customHeight="1">
      <c r="A8" s="261" t="s">
        <v>9</v>
      </c>
      <c r="B8" s="262" t="s">
        <v>65</v>
      </c>
      <c r="C8" s="262"/>
      <c r="D8" s="263" t="s">
        <v>66</v>
      </c>
      <c r="E8" s="261">
        <v>14</v>
      </c>
      <c r="F8" s="360"/>
      <c r="G8" s="264">
        <f aca="true" t="shared" si="0" ref="G8:G14">E8*F8</f>
        <v>0</v>
      </c>
      <c r="H8" s="265"/>
      <c r="I8" s="266">
        <f>G8+(G8*H8)</f>
        <v>0</v>
      </c>
      <c r="J8" s="268"/>
      <c r="K8" s="268"/>
      <c r="L8" s="268"/>
    </row>
    <row r="9" spans="1:12" s="269" customFormat="1" ht="21.75" customHeight="1">
      <c r="A9" s="261" t="s">
        <v>12</v>
      </c>
      <c r="B9" s="262" t="s">
        <v>67</v>
      </c>
      <c r="C9" s="262"/>
      <c r="D9" s="263" t="s">
        <v>68</v>
      </c>
      <c r="E9" s="261">
        <v>1</v>
      </c>
      <c r="F9" s="360"/>
      <c r="G9" s="264">
        <f t="shared" si="0"/>
        <v>0</v>
      </c>
      <c r="H9" s="265"/>
      <c r="I9" s="266">
        <f aca="true" t="shared" si="1" ref="I9:I15">G9+(G9*H9)</f>
        <v>0</v>
      </c>
      <c r="J9" s="268"/>
      <c r="K9" s="268"/>
      <c r="L9" s="268"/>
    </row>
    <row r="10" spans="1:12" s="269" customFormat="1" ht="21.75" customHeight="1">
      <c r="A10" s="261" t="s">
        <v>14</v>
      </c>
      <c r="B10" s="262" t="s">
        <v>69</v>
      </c>
      <c r="C10" s="262"/>
      <c r="D10" s="263" t="s">
        <v>68</v>
      </c>
      <c r="E10" s="261">
        <v>1</v>
      </c>
      <c r="F10" s="360"/>
      <c r="G10" s="264">
        <f t="shared" si="0"/>
        <v>0</v>
      </c>
      <c r="H10" s="265"/>
      <c r="I10" s="266">
        <f t="shared" si="1"/>
        <v>0</v>
      </c>
      <c r="J10" s="268"/>
      <c r="K10" s="268"/>
      <c r="L10" s="268"/>
    </row>
    <row r="11" spans="1:12" s="269" customFormat="1" ht="21.75" customHeight="1">
      <c r="A11" s="261" t="s">
        <v>16</v>
      </c>
      <c r="B11" s="262" t="s">
        <v>182</v>
      </c>
      <c r="C11" s="262"/>
      <c r="D11" s="261" t="s">
        <v>66</v>
      </c>
      <c r="E11" s="261">
        <v>1</v>
      </c>
      <c r="F11" s="360"/>
      <c r="G11" s="264">
        <f t="shared" si="0"/>
        <v>0</v>
      </c>
      <c r="H11" s="265"/>
      <c r="I11" s="266">
        <f t="shared" si="1"/>
        <v>0</v>
      </c>
      <c r="J11" s="268"/>
      <c r="K11" s="268"/>
      <c r="L11" s="268"/>
    </row>
    <row r="12" spans="1:12" s="269" customFormat="1" ht="21.75" customHeight="1">
      <c r="A12" s="261" t="s">
        <v>18</v>
      </c>
      <c r="B12" s="262" t="s">
        <v>70</v>
      </c>
      <c r="C12" s="262"/>
      <c r="D12" s="261" t="s">
        <v>66</v>
      </c>
      <c r="E12" s="261">
        <v>1</v>
      </c>
      <c r="F12" s="360"/>
      <c r="G12" s="264">
        <f t="shared" si="0"/>
        <v>0</v>
      </c>
      <c r="H12" s="265"/>
      <c r="I12" s="266">
        <f t="shared" si="1"/>
        <v>0</v>
      </c>
      <c r="J12" s="268"/>
      <c r="K12" s="268"/>
      <c r="L12" s="268"/>
    </row>
    <row r="13" spans="1:12" s="269" customFormat="1" ht="21.75" customHeight="1">
      <c r="A13" s="261" t="s">
        <v>20</v>
      </c>
      <c r="B13" s="262" t="s">
        <v>71</v>
      </c>
      <c r="C13" s="262"/>
      <c r="D13" s="261" t="s">
        <v>66</v>
      </c>
      <c r="E13" s="261">
        <v>1</v>
      </c>
      <c r="F13" s="360"/>
      <c r="G13" s="264">
        <f t="shared" si="0"/>
        <v>0</v>
      </c>
      <c r="H13" s="265"/>
      <c r="I13" s="266">
        <f t="shared" si="1"/>
        <v>0</v>
      </c>
      <c r="J13" s="268"/>
      <c r="K13" s="268"/>
      <c r="L13" s="268"/>
    </row>
    <row r="14" spans="1:12" s="269" customFormat="1" ht="21.75" customHeight="1">
      <c r="A14" s="261" t="s">
        <v>22</v>
      </c>
      <c r="B14" s="262" t="s">
        <v>159</v>
      </c>
      <c r="C14" s="262"/>
      <c r="D14" s="261" t="s">
        <v>66</v>
      </c>
      <c r="E14" s="261">
        <v>3</v>
      </c>
      <c r="F14" s="360"/>
      <c r="G14" s="264">
        <f t="shared" si="0"/>
        <v>0</v>
      </c>
      <c r="H14" s="265"/>
      <c r="I14" s="266">
        <f t="shared" si="1"/>
        <v>0</v>
      </c>
      <c r="J14" s="268"/>
      <c r="K14" s="268"/>
      <c r="L14" s="268"/>
    </row>
    <row r="15" spans="1:12" s="269" customFormat="1" ht="28.5" customHeight="1">
      <c r="A15" s="261" t="s">
        <v>24</v>
      </c>
      <c r="B15" s="262" t="s">
        <v>72</v>
      </c>
      <c r="C15" s="262"/>
      <c r="D15" s="361" t="s">
        <v>73</v>
      </c>
      <c r="E15" s="261" t="s">
        <v>74</v>
      </c>
      <c r="F15" s="360"/>
      <c r="G15" s="264">
        <f>F15</f>
        <v>0</v>
      </c>
      <c r="H15" s="265"/>
      <c r="I15" s="266">
        <f t="shared" si="1"/>
        <v>0</v>
      </c>
      <c r="J15" s="268"/>
      <c r="K15" s="268"/>
      <c r="L15" s="268"/>
    </row>
    <row r="16" spans="1:12" s="269" customFormat="1" ht="24.75" customHeight="1">
      <c r="A16" s="385" t="s">
        <v>75</v>
      </c>
      <c r="B16" s="385"/>
      <c r="C16" s="362"/>
      <c r="D16" s="295"/>
      <c r="E16" s="295"/>
      <c r="F16" s="363" t="s">
        <v>39</v>
      </c>
      <c r="G16" s="339">
        <f>SUM(G8:G15)</f>
        <v>0</v>
      </c>
      <c r="H16" s="298"/>
      <c r="I16" s="340">
        <f>SUM(I8:I15)</f>
        <v>0</v>
      </c>
      <c r="J16" s="268"/>
      <c r="K16" s="268"/>
      <c r="L16" s="268"/>
    </row>
    <row r="17" spans="1:12" s="276" customFormat="1" ht="15" customHeight="1">
      <c r="A17" s="270"/>
      <c r="B17" s="271"/>
      <c r="C17" s="271"/>
      <c r="D17" s="270"/>
      <c r="E17" s="270"/>
      <c r="F17" s="272"/>
      <c r="G17" s="364"/>
      <c r="H17" s="274"/>
      <c r="I17" s="365"/>
      <c r="J17" s="275"/>
      <c r="K17" s="275"/>
      <c r="L17" s="275"/>
    </row>
    <row r="18" spans="1:12" s="276" customFormat="1" ht="19.5" customHeight="1">
      <c r="A18" s="270"/>
      <c r="B18" s="271"/>
      <c r="C18" s="271"/>
      <c r="D18" s="270"/>
      <c r="E18" s="270"/>
      <c r="F18" s="368" t="s">
        <v>157</v>
      </c>
      <c r="G18" s="314">
        <f>I16-G16</f>
        <v>0</v>
      </c>
      <c r="H18" s="274"/>
      <c r="I18" s="365"/>
      <c r="J18" s="275"/>
      <c r="K18" s="275"/>
      <c r="L18" s="275"/>
    </row>
    <row r="19" spans="1:10" s="295" customFormat="1" ht="54.75" customHeight="1">
      <c r="A19" s="380" t="s">
        <v>172</v>
      </c>
      <c r="B19" s="380"/>
      <c r="C19" s="380"/>
      <c r="D19" s="380"/>
      <c r="E19" s="380"/>
      <c r="F19" s="380"/>
      <c r="G19" s="380"/>
      <c r="H19" s="380"/>
      <c r="I19" s="380"/>
      <c r="J19" s="366"/>
    </row>
  </sheetData>
  <sheetProtection selectLockedCells="1" selectUnlockedCells="1"/>
  <mergeCells count="4">
    <mergeCell ref="A16:B16"/>
    <mergeCell ref="G4:I4"/>
    <mergeCell ref="A6:I6"/>
    <mergeCell ref="A19:I19"/>
  </mergeCells>
  <printOptions horizontalCentered="1"/>
  <pageMargins left="0.5905511811023623" right="0.5905511811023623" top="0.6299212598425197" bottom="1.4173228346456694" header="0.5118110236220472" footer="0.5118110236220472"/>
  <pageSetup horizontalDpi="300" verticalDpi="300" orientation="landscape" paperSize="9" r:id="rId1"/>
  <headerFooter alignWithMargins="0">
    <oddFooter>&amp;R&amp;7Podpis osób uprawnionych /  kwalifikowany podpis elektroniczny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N40"/>
  <sheetViews>
    <sheetView zoomScale="140" zoomScaleNormal="140" workbookViewId="0" topLeftCell="A1">
      <selection activeCell="B9" sqref="B9:C9"/>
    </sheetView>
  </sheetViews>
  <sheetFormatPr defaultColWidth="9.00390625" defaultRowHeight="12.75"/>
  <cols>
    <col min="1" max="1" width="2.140625" style="179" customWidth="1"/>
    <col min="2" max="2" width="4.00390625" style="179" customWidth="1"/>
    <col min="3" max="3" width="36.57421875" style="179" customWidth="1"/>
    <col min="4" max="4" width="6.57421875" style="179" customWidth="1"/>
    <col min="5" max="5" width="7.8515625" style="179" customWidth="1"/>
    <col min="6" max="6" width="7.57421875" style="180" customWidth="1"/>
    <col min="7" max="7" width="12.421875" style="181" customWidth="1"/>
    <col min="8" max="8" width="5.140625" style="182" customWidth="1"/>
    <col min="9" max="9" width="12.57421875" style="181" customWidth="1"/>
    <col min="10" max="10" width="14.57421875" style="183" customWidth="1"/>
    <col min="11" max="12" width="11.00390625" style="181" customWidth="1"/>
    <col min="13" max="16384" width="9.00390625" style="179" customWidth="1"/>
  </cols>
  <sheetData>
    <row r="1" s="140" customFormat="1" ht="9">
      <c r="I1" s="141" t="s">
        <v>165</v>
      </c>
    </row>
    <row r="2" s="142" customFormat="1" ht="9" customHeight="1">
      <c r="B2" s="143" t="s">
        <v>155</v>
      </c>
    </row>
    <row r="3" spans="2:12" s="144" customFormat="1" ht="20.25" customHeight="1">
      <c r="B3" s="145" t="s">
        <v>162</v>
      </c>
      <c r="H3" s="208" t="s">
        <v>161</v>
      </c>
      <c r="I3" s="146"/>
      <c r="J3" s="146"/>
      <c r="K3" s="146"/>
      <c r="L3" s="146"/>
    </row>
    <row r="4" spans="2:12" s="209" customFormat="1" ht="18" customHeight="1">
      <c r="B4" s="210" t="s">
        <v>76</v>
      </c>
      <c r="C4" s="211"/>
      <c r="D4" s="211"/>
      <c r="E4" s="211"/>
      <c r="F4" s="211"/>
      <c r="G4" s="212"/>
      <c r="H4" s="212"/>
      <c r="I4" s="212"/>
      <c r="J4" s="213"/>
      <c r="K4" s="214"/>
      <c r="L4" s="215"/>
    </row>
    <row r="5" spans="2:12" s="209" customFormat="1" ht="18" customHeight="1">
      <c r="B5" s="210" t="s">
        <v>171</v>
      </c>
      <c r="C5" s="216"/>
      <c r="D5" s="211"/>
      <c r="E5" s="211"/>
      <c r="F5" s="211"/>
      <c r="G5" s="213"/>
      <c r="H5" s="213"/>
      <c r="I5" s="213"/>
      <c r="J5" s="213"/>
      <c r="K5" s="214"/>
      <c r="L5" s="215"/>
    </row>
    <row r="6" spans="2:12" s="217" customFormat="1" ht="17.25" customHeight="1">
      <c r="B6" s="218" t="s">
        <v>77</v>
      </c>
      <c r="C6" s="219"/>
      <c r="F6" s="220"/>
      <c r="G6" s="221"/>
      <c r="I6" s="222"/>
      <c r="K6" s="220"/>
      <c r="L6" s="220"/>
    </row>
    <row r="7" spans="2:12" s="127" customFormat="1" ht="20.25" customHeight="1">
      <c r="B7" s="387" t="s">
        <v>78</v>
      </c>
      <c r="C7" s="387"/>
      <c r="D7" s="387"/>
      <c r="E7" s="387"/>
      <c r="F7" s="387"/>
      <c r="G7" s="387"/>
      <c r="H7" s="387"/>
      <c r="I7" s="387"/>
      <c r="K7" s="129"/>
      <c r="L7" s="129"/>
    </row>
    <row r="8" spans="2:12" s="39" customFormat="1" ht="33.75" customHeight="1">
      <c r="B8" s="388" t="s">
        <v>79</v>
      </c>
      <c r="C8" s="388"/>
      <c r="D8" s="184" t="s">
        <v>4</v>
      </c>
      <c r="E8" s="185" t="s">
        <v>80</v>
      </c>
      <c r="F8" s="186" t="s">
        <v>5</v>
      </c>
      <c r="G8" s="187" t="s">
        <v>81</v>
      </c>
      <c r="H8" s="188" t="s">
        <v>7</v>
      </c>
      <c r="I8" s="187" t="s">
        <v>8</v>
      </c>
      <c r="J8" s="38"/>
      <c r="K8" s="103"/>
      <c r="L8" s="103"/>
    </row>
    <row r="9" spans="2:12" s="39" customFormat="1" ht="20.25" customHeight="1">
      <c r="B9" s="389" t="s">
        <v>82</v>
      </c>
      <c r="C9" s="389"/>
      <c r="D9" s="390" t="s">
        <v>83</v>
      </c>
      <c r="E9" s="391">
        <v>36</v>
      </c>
      <c r="F9" s="392"/>
      <c r="G9" s="392">
        <f>E9*F9</f>
        <v>0</v>
      </c>
      <c r="H9" s="393"/>
      <c r="I9" s="394">
        <f>G9+(G9*H9)</f>
        <v>0</v>
      </c>
      <c r="J9" s="38"/>
      <c r="K9" s="103"/>
      <c r="L9" s="103"/>
    </row>
    <row r="10" spans="2:12" s="39" customFormat="1" ht="23.25" customHeight="1">
      <c r="B10" s="389" t="s">
        <v>84</v>
      </c>
      <c r="C10" s="389"/>
      <c r="D10" s="390"/>
      <c r="E10" s="391"/>
      <c r="F10" s="392"/>
      <c r="G10" s="392"/>
      <c r="H10" s="393"/>
      <c r="I10" s="394"/>
      <c r="J10" s="38"/>
      <c r="K10" s="103"/>
      <c r="L10" s="103"/>
    </row>
    <row r="11" spans="2:12" s="39" customFormat="1" ht="20.25" customHeight="1">
      <c r="B11" s="389" t="s">
        <v>85</v>
      </c>
      <c r="C11" s="389"/>
      <c r="D11" s="390"/>
      <c r="E11" s="391"/>
      <c r="F11" s="392"/>
      <c r="G11" s="392"/>
      <c r="H11" s="393"/>
      <c r="I11" s="394"/>
      <c r="J11" s="38"/>
      <c r="K11" s="103"/>
      <c r="L11" s="103"/>
    </row>
    <row r="12" spans="2:12" s="39" customFormat="1" ht="20.25" customHeight="1">
      <c r="B12" s="389" t="s">
        <v>86</v>
      </c>
      <c r="C12" s="389"/>
      <c r="D12" s="390"/>
      <c r="E12" s="391"/>
      <c r="F12" s="392"/>
      <c r="G12" s="392"/>
      <c r="H12" s="393"/>
      <c r="I12" s="394"/>
      <c r="J12" s="38"/>
      <c r="K12" s="103"/>
      <c r="L12" s="103"/>
    </row>
    <row r="13" spans="4:12" s="39" customFormat="1" ht="20.25" customHeight="1">
      <c r="D13" s="189"/>
      <c r="E13" s="190"/>
      <c r="F13" s="105"/>
      <c r="G13" s="105"/>
      <c r="H13" s="191"/>
      <c r="I13" s="192"/>
      <c r="J13" s="38"/>
      <c r="K13" s="103"/>
      <c r="L13" s="103"/>
    </row>
    <row r="14" spans="2:12" s="151" customFormat="1" ht="12.75" customHeight="1">
      <c r="B14" s="75" t="s">
        <v>179</v>
      </c>
      <c r="C14" s="75"/>
      <c r="D14" s="75"/>
      <c r="E14" s="75"/>
      <c r="F14" s="75"/>
      <c r="G14" s="75"/>
      <c r="H14" s="75"/>
      <c r="I14" s="75"/>
      <c r="J14" s="152"/>
      <c r="K14" s="153"/>
      <c r="L14" s="153"/>
    </row>
    <row r="15" spans="2:12" s="151" customFormat="1" ht="12.75" customHeight="1">
      <c r="B15" s="75" t="s">
        <v>87</v>
      </c>
      <c r="C15" s="75"/>
      <c r="D15" s="75"/>
      <c r="E15" s="75"/>
      <c r="F15" s="75"/>
      <c r="G15" s="75"/>
      <c r="H15" s="75"/>
      <c r="I15" s="75"/>
      <c r="J15" s="152"/>
      <c r="K15" s="153"/>
      <c r="L15" s="153"/>
    </row>
    <row r="16" spans="2:12" s="151" customFormat="1" ht="12.75" customHeight="1">
      <c r="B16" s="75" t="s">
        <v>88</v>
      </c>
      <c r="C16" s="75"/>
      <c r="D16" s="75"/>
      <c r="E16" s="75"/>
      <c r="F16" s="75"/>
      <c r="G16" s="75"/>
      <c r="H16" s="75"/>
      <c r="I16" s="75"/>
      <c r="J16" s="152"/>
      <c r="K16" s="153"/>
      <c r="L16" s="153"/>
    </row>
    <row r="17" spans="2:12" s="151" customFormat="1" ht="12.75" customHeight="1">
      <c r="B17" s="75" t="s">
        <v>174</v>
      </c>
      <c r="C17" s="75"/>
      <c r="D17" s="75"/>
      <c r="E17" s="75"/>
      <c r="F17" s="75"/>
      <c r="G17" s="75"/>
      <c r="H17" s="75"/>
      <c r="I17" s="75"/>
      <c r="J17" s="152"/>
      <c r="K17" s="153"/>
      <c r="L17" s="153"/>
    </row>
    <row r="18" spans="2:12" s="151" customFormat="1" ht="12.75" customHeight="1">
      <c r="B18" s="75" t="s">
        <v>89</v>
      </c>
      <c r="C18" s="75"/>
      <c r="D18" s="75"/>
      <c r="E18" s="75"/>
      <c r="F18" s="75"/>
      <c r="G18" s="75"/>
      <c r="H18" s="75"/>
      <c r="I18" s="75"/>
      <c r="J18" s="152"/>
      <c r="K18" s="153"/>
      <c r="L18" s="153"/>
    </row>
    <row r="19" spans="2:12" s="151" customFormat="1" ht="12.75" customHeight="1">
      <c r="B19" s="75" t="s">
        <v>175</v>
      </c>
      <c r="C19" s="75"/>
      <c r="D19" s="75"/>
      <c r="E19" s="75"/>
      <c r="F19" s="75"/>
      <c r="G19" s="75"/>
      <c r="H19" s="75"/>
      <c r="I19" s="75"/>
      <c r="J19" s="152"/>
      <c r="K19" s="153"/>
      <c r="L19" s="153"/>
    </row>
    <row r="20" spans="2:12" s="154" customFormat="1" ht="25.5" customHeight="1">
      <c r="B20" s="400" t="s">
        <v>183</v>
      </c>
      <c r="C20" s="400"/>
      <c r="D20" s="400"/>
      <c r="E20" s="400"/>
      <c r="F20" s="400"/>
      <c r="G20" s="400"/>
      <c r="H20" s="400"/>
      <c r="I20" s="400"/>
      <c r="J20" s="155"/>
      <c r="K20" s="156"/>
      <c r="L20" s="156"/>
    </row>
    <row r="21" spans="2:12" s="154" customFormat="1" ht="74.25" customHeight="1">
      <c r="B21" s="398" t="s">
        <v>184</v>
      </c>
      <c r="C21" s="398"/>
      <c r="D21" s="398"/>
      <c r="E21" s="398"/>
      <c r="F21" s="398"/>
      <c r="G21" s="398"/>
      <c r="H21" s="398"/>
      <c r="I21" s="398"/>
      <c r="J21" s="155"/>
      <c r="K21" s="156"/>
      <c r="L21" s="156"/>
    </row>
    <row r="22" spans="2:12" s="39" customFormat="1" ht="16.5" customHeight="1">
      <c r="B22" s="396" t="s">
        <v>90</v>
      </c>
      <c r="C22" s="396"/>
      <c r="D22" s="396"/>
      <c r="E22" s="396"/>
      <c r="F22" s="396"/>
      <c r="G22" s="396"/>
      <c r="H22" s="396"/>
      <c r="I22" s="396"/>
      <c r="J22" s="38"/>
      <c r="K22" s="103"/>
      <c r="L22" s="103"/>
    </row>
    <row r="23" spans="2:12" s="39" customFormat="1" ht="33.75" customHeight="1">
      <c r="B23" s="193" t="s">
        <v>2</v>
      </c>
      <c r="C23" s="194" t="s">
        <v>146</v>
      </c>
      <c r="D23" s="195" t="s">
        <v>91</v>
      </c>
      <c r="E23" s="196" t="s">
        <v>173</v>
      </c>
      <c r="F23" s="197" t="s">
        <v>5</v>
      </c>
      <c r="G23" s="194" t="s">
        <v>81</v>
      </c>
      <c r="H23" s="198" t="s">
        <v>7</v>
      </c>
      <c r="I23" s="194" t="s">
        <v>8</v>
      </c>
      <c r="J23" s="38"/>
      <c r="K23" s="103"/>
      <c r="L23" s="103"/>
    </row>
    <row r="24" spans="2:12" s="39" customFormat="1" ht="17.25" customHeight="1">
      <c r="B24" s="157" t="s">
        <v>9</v>
      </c>
      <c r="C24" s="158" t="s">
        <v>92</v>
      </c>
      <c r="D24" s="157" t="s">
        <v>93</v>
      </c>
      <c r="E24" s="157">
        <v>24</v>
      </c>
      <c r="F24" s="159"/>
      <c r="G24" s="149">
        <f aca="true" t="shared" si="0" ref="G24:G30">E24*F24</f>
        <v>0</v>
      </c>
      <c r="H24" s="150"/>
      <c r="I24" s="149">
        <f>(G24*H24)+G24</f>
        <v>0</v>
      </c>
      <c r="J24" s="160"/>
      <c r="K24" s="103"/>
      <c r="L24" s="103"/>
    </row>
    <row r="25" spans="2:12" s="39" customFormat="1" ht="17.25" customHeight="1">
      <c r="B25" s="157" t="s">
        <v>12</v>
      </c>
      <c r="C25" s="158" t="s">
        <v>94</v>
      </c>
      <c r="D25" s="157" t="s">
        <v>95</v>
      </c>
      <c r="E25" s="157">
        <v>12</v>
      </c>
      <c r="F25" s="159"/>
      <c r="G25" s="149">
        <f t="shared" si="0"/>
        <v>0</v>
      </c>
      <c r="H25" s="150"/>
      <c r="I25" s="149">
        <f aca="true" t="shared" si="1" ref="I25:I30">(G25*H25)+G25</f>
        <v>0</v>
      </c>
      <c r="J25" s="160"/>
      <c r="K25" s="103"/>
      <c r="L25" s="103"/>
    </row>
    <row r="26" spans="2:12" s="39" customFormat="1" ht="17.25" customHeight="1">
      <c r="B26" s="157" t="s">
        <v>14</v>
      </c>
      <c r="C26" s="158" t="s">
        <v>96</v>
      </c>
      <c r="D26" s="157" t="s">
        <v>95</v>
      </c>
      <c r="E26" s="157">
        <v>36</v>
      </c>
      <c r="F26" s="159"/>
      <c r="G26" s="149">
        <f t="shared" si="0"/>
        <v>0</v>
      </c>
      <c r="H26" s="150"/>
      <c r="I26" s="149">
        <f t="shared" si="1"/>
        <v>0</v>
      </c>
      <c r="J26" s="160"/>
      <c r="K26" s="103"/>
      <c r="L26" s="103"/>
    </row>
    <row r="27" spans="2:12" s="39" customFormat="1" ht="17.25" customHeight="1">
      <c r="B27" s="157" t="s">
        <v>16</v>
      </c>
      <c r="C27" s="158" t="s">
        <v>97</v>
      </c>
      <c r="D27" s="157" t="s">
        <v>98</v>
      </c>
      <c r="E27" s="157">
        <v>6</v>
      </c>
      <c r="F27" s="159"/>
      <c r="G27" s="149">
        <f t="shared" si="0"/>
        <v>0</v>
      </c>
      <c r="H27" s="150"/>
      <c r="I27" s="149">
        <f t="shared" si="1"/>
        <v>0</v>
      </c>
      <c r="J27" s="160"/>
      <c r="K27" s="103"/>
      <c r="L27" s="103"/>
    </row>
    <row r="28" spans="2:12" s="39" customFormat="1" ht="17.25" customHeight="1">
      <c r="B28" s="157" t="s">
        <v>18</v>
      </c>
      <c r="C28" s="158" t="s">
        <v>99</v>
      </c>
      <c r="D28" s="157" t="s">
        <v>100</v>
      </c>
      <c r="E28" s="157">
        <v>12</v>
      </c>
      <c r="F28" s="159"/>
      <c r="G28" s="149">
        <f t="shared" si="0"/>
        <v>0</v>
      </c>
      <c r="H28" s="150"/>
      <c r="I28" s="149">
        <f t="shared" si="1"/>
        <v>0</v>
      </c>
      <c r="J28" s="160"/>
      <c r="K28" s="103"/>
      <c r="L28" s="103"/>
    </row>
    <row r="29" spans="2:12" s="39" customFormat="1" ht="17.25" customHeight="1">
      <c r="B29" s="157" t="s">
        <v>20</v>
      </c>
      <c r="C29" s="158" t="s">
        <v>101</v>
      </c>
      <c r="D29" s="157" t="s">
        <v>100</v>
      </c>
      <c r="E29" s="157">
        <v>12</v>
      </c>
      <c r="F29" s="159"/>
      <c r="G29" s="149">
        <f t="shared" si="0"/>
        <v>0</v>
      </c>
      <c r="H29" s="150"/>
      <c r="I29" s="149">
        <f t="shared" si="1"/>
        <v>0</v>
      </c>
      <c r="J29" s="160"/>
      <c r="K29" s="103"/>
      <c r="L29" s="103"/>
    </row>
    <row r="30" spans="2:12" s="39" customFormat="1" ht="17.25" customHeight="1">
      <c r="B30" s="157" t="s">
        <v>22</v>
      </c>
      <c r="C30" s="158" t="s">
        <v>102</v>
      </c>
      <c r="D30" s="157" t="s">
        <v>100</v>
      </c>
      <c r="E30" s="157">
        <v>12</v>
      </c>
      <c r="F30" s="159"/>
      <c r="G30" s="149">
        <f t="shared" si="0"/>
        <v>0</v>
      </c>
      <c r="H30" s="150"/>
      <c r="I30" s="149">
        <f t="shared" si="1"/>
        <v>0</v>
      </c>
      <c r="J30" s="160"/>
      <c r="K30" s="103"/>
      <c r="L30" s="103"/>
    </row>
    <row r="31" spans="2:12" s="154" customFormat="1" ht="16.5" customHeight="1">
      <c r="B31" s="397" t="s">
        <v>103</v>
      </c>
      <c r="C31" s="397"/>
      <c r="D31" s="397"/>
      <c r="E31" s="397"/>
      <c r="F31" s="397"/>
      <c r="G31" s="199">
        <f>SUM(G24:G30)</f>
        <v>0</v>
      </c>
      <c r="H31" s="188" t="s">
        <v>104</v>
      </c>
      <c r="I31" s="200">
        <f>SUM(I24:I30)</f>
        <v>0</v>
      </c>
      <c r="J31" s="155"/>
      <c r="K31" s="156"/>
      <c r="L31" s="156"/>
    </row>
    <row r="32" spans="2:12" s="201" customFormat="1" ht="16.5" customHeight="1">
      <c r="B32" s="395" t="s">
        <v>180</v>
      </c>
      <c r="C32" s="395"/>
      <c r="D32" s="202"/>
      <c r="E32" s="202"/>
      <c r="F32" s="202"/>
      <c r="G32" s="203"/>
      <c r="H32" s="204"/>
      <c r="I32" s="205"/>
      <c r="J32" s="206"/>
      <c r="K32" s="207"/>
      <c r="L32" s="207"/>
    </row>
    <row r="33" spans="2:12" s="75" customFormat="1" ht="39" customHeight="1">
      <c r="B33" s="398" t="s">
        <v>105</v>
      </c>
      <c r="C33" s="398"/>
      <c r="D33" s="398"/>
      <c r="E33" s="398"/>
      <c r="F33" s="398"/>
      <c r="G33" s="398"/>
      <c r="H33" s="398"/>
      <c r="I33" s="398"/>
      <c r="K33" s="161"/>
      <c r="L33" s="161"/>
    </row>
    <row r="34" spans="2:14" s="154" customFormat="1" ht="16.5" customHeight="1">
      <c r="B34" s="162"/>
      <c r="C34" s="163"/>
      <c r="D34" s="164"/>
      <c r="E34" s="164"/>
      <c r="F34" s="164"/>
      <c r="G34" s="399" t="s">
        <v>106</v>
      </c>
      <c r="H34" s="399"/>
      <c r="I34" s="399"/>
      <c r="J34" s="165"/>
      <c r="K34" s="166"/>
      <c r="L34" s="167"/>
      <c r="M34" s="168"/>
      <c r="N34" s="168"/>
    </row>
    <row r="35" spans="2:14" s="39" customFormat="1" ht="16.5" customHeight="1">
      <c r="B35" s="78"/>
      <c r="C35" s="78"/>
      <c r="D35" s="80"/>
      <c r="E35" s="172" t="s">
        <v>176</v>
      </c>
      <c r="F35" s="80"/>
      <c r="G35" s="169" t="s">
        <v>107</v>
      </c>
      <c r="H35" s="170"/>
      <c r="I35" s="171" t="s">
        <v>108</v>
      </c>
      <c r="J35" s="82"/>
      <c r="K35" s="103"/>
      <c r="L35" s="172"/>
      <c r="M35" s="83"/>
      <c r="N35" s="83"/>
    </row>
    <row r="36" spans="2:14" s="12" customFormat="1" ht="16.5" customHeight="1">
      <c r="B36" s="85"/>
      <c r="E36" s="371">
        <f>I36-G36</f>
        <v>0</v>
      </c>
      <c r="G36" s="369">
        <f>G31+G9</f>
        <v>0</v>
      </c>
      <c r="H36" s="173"/>
      <c r="I36" s="370">
        <f>I31+I9</f>
        <v>0</v>
      </c>
      <c r="J36" s="82"/>
      <c r="K36" s="14"/>
      <c r="L36" s="14"/>
      <c r="N36" s="16"/>
    </row>
    <row r="37" spans="6:12" s="174" customFormat="1" ht="9.75">
      <c r="F37" s="175"/>
      <c r="G37" s="176"/>
      <c r="H37" s="177"/>
      <c r="I37" s="176"/>
      <c r="J37" s="178"/>
      <c r="K37" s="176"/>
      <c r="L37" s="176"/>
    </row>
    <row r="38" spans="6:12" s="174" customFormat="1" ht="9.75">
      <c r="F38" s="175"/>
      <c r="G38" s="176"/>
      <c r="H38" s="177"/>
      <c r="I38" s="176"/>
      <c r="J38" s="178"/>
      <c r="K38" s="176"/>
      <c r="L38" s="176"/>
    </row>
    <row r="39" ht="9">
      <c r="G39" s="179"/>
    </row>
    <row r="40" ht="14.25" customHeight="1">
      <c r="G40" s="179"/>
    </row>
  </sheetData>
  <sheetProtection selectLockedCells="1" selectUnlockedCells="1"/>
  <mergeCells count="19">
    <mergeCell ref="B32:C32"/>
    <mergeCell ref="B22:I22"/>
    <mergeCell ref="B31:F31"/>
    <mergeCell ref="B33:I33"/>
    <mergeCell ref="G34:I34"/>
    <mergeCell ref="B10:C10"/>
    <mergeCell ref="B11:C11"/>
    <mergeCell ref="B12:C12"/>
    <mergeCell ref="B20:I20"/>
    <mergeCell ref="B21:I21"/>
    <mergeCell ref="B7:I7"/>
    <mergeCell ref="B8:C8"/>
    <mergeCell ref="B9:C9"/>
    <mergeCell ref="D9:D12"/>
    <mergeCell ref="E9:E12"/>
    <mergeCell ref="F9:F12"/>
    <mergeCell ref="G9:G12"/>
    <mergeCell ref="H9:H12"/>
    <mergeCell ref="I9:I12"/>
  </mergeCells>
  <printOptions horizontalCentered="1"/>
  <pageMargins left="0.5905511811023623" right="0.5118110236220472" top="0.5511811023622047" bottom="0.9448818897637796" header="0.5118110236220472" footer="0.5118110236220472"/>
  <pageSetup horizontalDpi="300" verticalDpi="300" orientation="portrait" paperSize="9" r:id="rId1"/>
  <headerFooter alignWithMargins="0">
    <oddFooter>&amp;R&amp;7Podpis osób uprawnionych /  kwalifikowany podpis elektroniczny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K22"/>
  <sheetViews>
    <sheetView zoomScale="130" zoomScaleNormal="130" workbookViewId="0" topLeftCell="A1">
      <selection activeCell="B9" sqref="B9"/>
    </sheetView>
  </sheetViews>
  <sheetFormatPr defaultColWidth="9.00390625" defaultRowHeight="12.75"/>
  <cols>
    <col min="1" max="1" width="3.57421875" style="116" customWidth="1"/>
    <col min="2" max="2" width="42.57421875" style="147" customWidth="1"/>
    <col min="3" max="4" width="5.8515625" style="116" customWidth="1"/>
    <col min="5" max="5" width="8.57421875" style="237" customWidth="1"/>
    <col min="6" max="6" width="9.140625" style="110" customWidth="1"/>
    <col min="7" max="7" width="5.140625" style="238" customWidth="1"/>
    <col min="8" max="8" width="10.140625" style="110" customWidth="1"/>
    <col min="9" max="9" width="23.8515625" style="115" customWidth="1"/>
    <col min="10" max="11" width="11.00390625" style="116" customWidth="1"/>
    <col min="12" max="16384" width="9.00390625" style="116" customWidth="1"/>
  </cols>
  <sheetData>
    <row r="1" s="223" customFormat="1" ht="9.75">
      <c r="H1" s="224" t="s">
        <v>165</v>
      </c>
    </row>
    <row r="2" s="226" customFormat="1" ht="9" customHeight="1">
      <c r="A2" s="225" t="s">
        <v>155</v>
      </c>
    </row>
    <row r="3" spans="1:11" s="227" customFormat="1" ht="28.5" customHeight="1">
      <c r="A3" s="145" t="s">
        <v>162</v>
      </c>
      <c r="G3" s="239" t="s">
        <v>161</v>
      </c>
      <c r="H3" s="373"/>
      <c r="I3" s="99"/>
      <c r="J3" s="99"/>
      <c r="K3" s="99"/>
    </row>
    <row r="4" spans="1:11" s="243" customFormat="1" ht="18" customHeight="1">
      <c r="A4" s="240" t="s">
        <v>76</v>
      </c>
      <c r="B4" s="241"/>
      <c r="C4" s="241"/>
      <c r="D4" s="241"/>
      <c r="E4" s="241"/>
      <c r="F4" s="401"/>
      <c r="G4" s="401"/>
      <c r="H4" s="401"/>
      <c r="I4" s="242"/>
      <c r="K4" s="244"/>
    </row>
    <row r="5" spans="1:11" s="243" customFormat="1" ht="18" customHeight="1">
      <c r="A5" s="240" t="s">
        <v>171</v>
      </c>
      <c r="B5" s="245"/>
      <c r="C5" s="241"/>
      <c r="D5" s="241"/>
      <c r="E5" s="241"/>
      <c r="F5" s="242"/>
      <c r="G5" s="242"/>
      <c r="H5" s="242"/>
      <c r="I5" s="242"/>
      <c r="K5" s="244"/>
    </row>
    <row r="6" spans="1:8" s="246" customFormat="1" ht="18" customHeight="1">
      <c r="A6" s="402" t="s">
        <v>109</v>
      </c>
      <c r="B6" s="402"/>
      <c r="C6" s="402"/>
      <c r="D6" s="402"/>
      <c r="E6" s="402"/>
      <c r="F6" s="402"/>
      <c r="G6" s="402"/>
      <c r="H6" s="402"/>
    </row>
    <row r="7" spans="1:9" s="52" customFormat="1" ht="30" customHeight="1">
      <c r="A7" s="247" t="s">
        <v>2</v>
      </c>
      <c r="B7" s="248" t="s">
        <v>3</v>
      </c>
      <c r="C7" s="249" t="s">
        <v>4</v>
      </c>
      <c r="D7" s="250" t="s">
        <v>80</v>
      </c>
      <c r="E7" s="251" t="s">
        <v>5</v>
      </c>
      <c r="F7" s="187" t="s">
        <v>6</v>
      </c>
      <c r="G7" s="188" t="s">
        <v>7</v>
      </c>
      <c r="H7" s="187" t="s">
        <v>8</v>
      </c>
      <c r="I7" s="228"/>
    </row>
    <row r="8" spans="1:11" s="52" customFormat="1" ht="24" customHeight="1">
      <c r="A8" s="157" t="s">
        <v>9</v>
      </c>
      <c r="B8" s="148" t="s">
        <v>110</v>
      </c>
      <c r="C8" s="229" t="s">
        <v>68</v>
      </c>
      <c r="D8" s="157">
        <v>180</v>
      </c>
      <c r="E8" s="159"/>
      <c r="F8" s="230">
        <f>D8*E8</f>
        <v>0</v>
      </c>
      <c r="G8" s="150"/>
      <c r="H8" s="149">
        <f>(F8*G8)+F8</f>
        <v>0</v>
      </c>
      <c r="I8" s="228"/>
      <c r="J8" s="228"/>
      <c r="K8" s="228"/>
    </row>
    <row r="9" spans="1:11" s="52" customFormat="1" ht="27.75" customHeight="1">
      <c r="A9" s="157" t="s">
        <v>12</v>
      </c>
      <c r="B9" s="148" t="s">
        <v>111</v>
      </c>
      <c r="C9" s="229" t="s">
        <v>83</v>
      </c>
      <c r="D9" s="157">
        <v>36</v>
      </c>
      <c r="E9" s="159"/>
      <c r="F9" s="230">
        <f>D9*E9</f>
        <v>0</v>
      </c>
      <c r="G9" s="150"/>
      <c r="H9" s="149">
        <f>(F9*G9)+F9</f>
        <v>0</v>
      </c>
      <c r="I9" s="228"/>
      <c r="J9" s="228"/>
      <c r="K9" s="228"/>
    </row>
    <row r="10" spans="1:11" s="52" customFormat="1" ht="24.75" customHeight="1">
      <c r="A10" s="231"/>
      <c r="B10" s="91"/>
      <c r="C10" s="231"/>
      <c r="D10" s="231"/>
      <c r="E10" s="232" t="s">
        <v>39</v>
      </c>
      <c r="F10" s="233">
        <f>SUM(F8:F9)</f>
        <v>0</v>
      </c>
      <c r="G10" s="191"/>
      <c r="H10" s="372">
        <f>SUM(H8:H9)</f>
        <v>0</v>
      </c>
      <c r="I10" s="228"/>
      <c r="J10" s="228"/>
      <c r="K10" s="228"/>
    </row>
    <row r="11" spans="1:11" s="52" customFormat="1" ht="24.75" customHeight="1">
      <c r="A11" s="231"/>
      <c r="B11" s="91"/>
      <c r="C11" s="231"/>
      <c r="D11" s="231"/>
      <c r="E11" s="232"/>
      <c r="F11" s="235"/>
      <c r="G11" s="191"/>
      <c r="H11" s="374"/>
      <c r="I11" s="228"/>
      <c r="J11" s="228"/>
      <c r="K11" s="228"/>
    </row>
    <row r="12" spans="1:11" s="52" customFormat="1" ht="24.75" customHeight="1">
      <c r="A12" s="231"/>
      <c r="B12" s="91"/>
      <c r="C12" s="231"/>
      <c r="D12" s="231"/>
      <c r="E12" s="375" t="s">
        <v>157</v>
      </c>
      <c r="F12" s="376">
        <f>H10-F10</f>
        <v>0</v>
      </c>
      <c r="G12" s="191"/>
      <c r="H12" s="374"/>
      <c r="I12" s="228"/>
      <c r="J12" s="228"/>
      <c r="K12" s="228"/>
    </row>
    <row r="13" spans="1:11" s="52" customFormat="1" ht="19.5" customHeight="1">
      <c r="A13" s="403" t="s">
        <v>177</v>
      </c>
      <c r="B13" s="403"/>
      <c r="C13" s="403"/>
      <c r="D13" s="403"/>
      <c r="E13" s="403"/>
      <c r="F13" s="403"/>
      <c r="G13" s="403"/>
      <c r="H13" s="403"/>
      <c r="I13" s="228"/>
      <c r="J13" s="228"/>
      <c r="K13" s="228"/>
    </row>
    <row r="14" spans="1:11" s="52" customFormat="1" ht="19.5" customHeight="1">
      <c r="A14" s="234" t="s">
        <v>112</v>
      </c>
      <c r="B14" s="91"/>
      <c r="C14" s="231"/>
      <c r="D14" s="231"/>
      <c r="E14" s="232"/>
      <c r="F14" s="235"/>
      <c r="G14" s="191"/>
      <c r="H14" s="192"/>
      <c r="I14" s="228"/>
      <c r="J14" s="228"/>
      <c r="K14" s="228"/>
    </row>
    <row r="15" spans="1:11" s="52" customFormat="1" ht="24" customHeight="1">
      <c r="A15" s="400" t="s">
        <v>113</v>
      </c>
      <c r="B15" s="400"/>
      <c r="C15" s="400"/>
      <c r="D15" s="400"/>
      <c r="E15" s="400"/>
      <c r="F15" s="400"/>
      <c r="G15" s="400"/>
      <c r="H15" s="400"/>
      <c r="I15" s="228"/>
      <c r="J15" s="228"/>
      <c r="K15" s="228"/>
    </row>
    <row r="16" spans="1:11" s="52" customFormat="1" ht="19.5" customHeight="1">
      <c r="A16" s="400" t="s">
        <v>114</v>
      </c>
      <c r="B16" s="400"/>
      <c r="C16" s="400"/>
      <c r="D16" s="400"/>
      <c r="E16" s="400"/>
      <c r="F16" s="400"/>
      <c r="G16" s="400"/>
      <c r="H16" s="400"/>
      <c r="I16" s="228"/>
      <c r="J16" s="228"/>
      <c r="K16" s="228"/>
    </row>
    <row r="17" spans="1:11" s="52" customFormat="1" ht="19.5" customHeight="1">
      <c r="A17" s="404" t="s">
        <v>115</v>
      </c>
      <c r="B17" s="404"/>
      <c r="C17" s="404"/>
      <c r="D17" s="404"/>
      <c r="E17" s="404"/>
      <c r="F17" s="404"/>
      <c r="G17" s="404"/>
      <c r="H17" s="404"/>
      <c r="I17" s="228"/>
      <c r="J17" s="228"/>
      <c r="K17" s="228"/>
    </row>
    <row r="18" spans="1:9" s="231" customFormat="1" ht="39" customHeight="1">
      <c r="A18" s="400" t="s">
        <v>116</v>
      </c>
      <c r="B18" s="400"/>
      <c r="C18" s="400"/>
      <c r="D18" s="400"/>
      <c r="E18" s="400"/>
      <c r="F18" s="400"/>
      <c r="G18" s="400"/>
      <c r="H18" s="400"/>
      <c r="I18" s="236"/>
    </row>
    <row r="19" spans="1:9" s="231" customFormat="1" ht="15.75" customHeight="1">
      <c r="A19" s="400" t="s">
        <v>117</v>
      </c>
      <c r="B19" s="400"/>
      <c r="C19" s="400"/>
      <c r="D19" s="400"/>
      <c r="E19" s="400"/>
      <c r="F19" s="400"/>
      <c r="G19" s="400"/>
      <c r="H19" s="400"/>
      <c r="I19" s="236"/>
    </row>
    <row r="20" spans="1:9" s="231" customFormat="1" ht="26.25" customHeight="1">
      <c r="A20" s="400" t="s">
        <v>118</v>
      </c>
      <c r="B20" s="400"/>
      <c r="C20" s="400"/>
      <c r="D20" s="400"/>
      <c r="E20" s="400"/>
      <c r="F20" s="400"/>
      <c r="G20" s="400"/>
      <c r="H20" s="400"/>
      <c r="I20" s="236"/>
    </row>
    <row r="21" spans="1:9" s="231" customFormat="1" ht="30.75" customHeight="1">
      <c r="A21" s="400" t="s">
        <v>119</v>
      </c>
      <c r="B21" s="400"/>
      <c r="C21" s="400"/>
      <c r="D21" s="400"/>
      <c r="E21" s="400"/>
      <c r="F21" s="400"/>
      <c r="G21" s="400"/>
      <c r="H21" s="400"/>
      <c r="I21" s="236"/>
    </row>
    <row r="22" spans="1:9" s="231" customFormat="1" ht="19.5" customHeight="1">
      <c r="A22" s="400" t="s">
        <v>160</v>
      </c>
      <c r="B22" s="400"/>
      <c r="C22" s="400"/>
      <c r="D22" s="400"/>
      <c r="E22" s="400"/>
      <c r="F22" s="400"/>
      <c r="G22" s="400"/>
      <c r="H22" s="400"/>
      <c r="I22" s="236"/>
    </row>
  </sheetData>
  <sheetProtection selectLockedCells="1" selectUnlockedCells="1"/>
  <mergeCells count="11">
    <mergeCell ref="A17:H17"/>
    <mergeCell ref="A22:H22"/>
    <mergeCell ref="A18:H18"/>
    <mergeCell ref="A19:H19"/>
    <mergeCell ref="A20:H20"/>
    <mergeCell ref="A21:H21"/>
    <mergeCell ref="F4:H4"/>
    <mergeCell ref="A6:H6"/>
    <mergeCell ref="A13:H13"/>
    <mergeCell ref="A15:H15"/>
    <mergeCell ref="A16:H16"/>
  </mergeCells>
  <printOptions horizontalCentered="1"/>
  <pageMargins left="0.6299212598425197" right="0.6299212598425197" top="0.6299212598425197" bottom="1.220472440944882" header="0.5118110236220472" footer="0.5118110236220472"/>
  <pageSetup horizontalDpi="300" verticalDpi="300" orientation="portrait" paperSize="9" r:id="rId1"/>
  <headerFooter alignWithMargins="0">
    <oddFooter>&amp;R&amp;7Podpis osób uprawnionych /  kwalifikowany podpis elektroniczny</oddFoot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34"/>
  <sheetViews>
    <sheetView zoomScale="120" zoomScaleNormal="120" workbookViewId="0" topLeftCell="A2">
      <selection activeCell="B14" sqref="B13:B14"/>
    </sheetView>
  </sheetViews>
  <sheetFormatPr defaultColWidth="9.00390625" defaultRowHeight="12.75"/>
  <cols>
    <col min="1" max="1" width="3.57421875" style="287" customWidth="1"/>
    <col min="2" max="2" width="59.421875" style="136" customWidth="1"/>
    <col min="3" max="3" width="26.140625" style="136" customWidth="1"/>
    <col min="4" max="4" width="5.421875" style="287" customWidth="1"/>
    <col min="5" max="5" width="7.140625" style="287" customWidth="1"/>
    <col min="6" max="6" width="7.8515625" style="288" customWidth="1"/>
    <col min="7" max="7" width="9.8515625" style="289" customWidth="1"/>
    <col min="8" max="8" width="7.140625" style="290" customWidth="1"/>
    <col min="9" max="9" width="9.8515625" style="289" customWidth="1"/>
    <col min="10" max="11" width="11.00390625" style="287" customWidth="1"/>
    <col min="12" max="16384" width="9.00390625" style="287" customWidth="1"/>
  </cols>
  <sheetData>
    <row r="1" s="252" customFormat="1" ht="9.75">
      <c r="I1" s="253" t="s">
        <v>165</v>
      </c>
    </row>
    <row r="2" s="255" customFormat="1" ht="9" customHeight="1">
      <c r="A2" s="254" t="s">
        <v>155</v>
      </c>
    </row>
    <row r="3" spans="1:12" s="256" customFormat="1" ht="28.5" customHeight="1">
      <c r="A3" s="291" t="s">
        <v>162</v>
      </c>
      <c r="H3" s="257" t="s">
        <v>161</v>
      </c>
      <c r="I3" s="257"/>
      <c r="J3" s="257"/>
      <c r="K3" s="257"/>
      <c r="L3" s="257"/>
    </row>
    <row r="4" spans="1:11" s="136" customFormat="1" ht="18" customHeight="1">
      <c r="A4" s="132" t="s">
        <v>0</v>
      </c>
      <c r="B4" s="133"/>
      <c r="C4" s="133"/>
      <c r="D4" s="133"/>
      <c r="E4" s="133"/>
      <c r="F4" s="133"/>
      <c r="G4" s="134"/>
      <c r="H4" s="134"/>
      <c r="I4" s="134"/>
      <c r="K4" s="258"/>
    </row>
    <row r="5" spans="1:11" s="136" customFormat="1" ht="18" customHeight="1">
      <c r="A5" s="132" t="s">
        <v>171</v>
      </c>
      <c r="B5" s="137"/>
      <c r="C5" s="137"/>
      <c r="D5" s="133"/>
      <c r="E5" s="133"/>
      <c r="F5" s="133"/>
      <c r="G5" s="135"/>
      <c r="H5" s="135"/>
      <c r="I5" s="135"/>
      <c r="K5" s="258"/>
    </row>
    <row r="6" spans="1:9" s="259" customFormat="1" ht="18" customHeight="1">
      <c r="A6" s="386" t="s">
        <v>120</v>
      </c>
      <c r="B6" s="386"/>
      <c r="C6" s="386"/>
      <c r="D6" s="386"/>
      <c r="E6" s="386"/>
      <c r="F6" s="386"/>
      <c r="G6" s="386"/>
      <c r="H6" s="386"/>
      <c r="I6" s="386"/>
    </row>
    <row r="7" spans="1:9" s="260" customFormat="1" ht="30" customHeight="1">
      <c r="A7" s="377" t="s">
        <v>2</v>
      </c>
      <c r="B7" s="355" t="s">
        <v>3</v>
      </c>
      <c r="C7" s="355"/>
      <c r="D7" s="356" t="s">
        <v>4</v>
      </c>
      <c r="E7" s="357" t="s">
        <v>173</v>
      </c>
      <c r="F7" s="358" t="s">
        <v>5</v>
      </c>
      <c r="G7" s="355" t="s">
        <v>6</v>
      </c>
      <c r="H7" s="378" t="s">
        <v>7</v>
      </c>
      <c r="I7" s="355" t="s">
        <v>8</v>
      </c>
    </row>
    <row r="8" spans="1:11" s="269" customFormat="1" ht="21" customHeight="1">
      <c r="A8" s="261" t="s">
        <v>9</v>
      </c>
      <c r="B8" s="262" t="s">
        <v>121</v>
      </c>
      <c r="C8" s="262"/>
      <c r="D8" s="263" t="s">
        <v>11</v>
      </c>
      <c r="E8" s="263">
        <v>11000</v>
      </c>
      <c r="F8" s="138"/>
      <c r="G8" s="264">
        <f aca="true" t="shared" si="0" ref="G8:G16">E8*F8</f>
        <v>0</v>
      </c>
      <c r="H8" s="265"/>
      <c r="I8" s="266">
        <f aca="true" t="shared" si="1" ref="I8:I16">(G8*H8)+G8</f>
        <v>0</v>
      </c>
      <c r="J8" s="267"/>
      <c r="K8" s="268"/>
    </row>
    <row r="9" spans="1:11" s="269" customFormat="1" ht="21" customHeight="1">
      <c r="A9" s="261" t="s">
        <v>12</v>
      </c>
      <c r="B9" s="262" t="s">
        <v>122</v>
      </c>
      <c r="C9" s="262"/>
      <c r="D9" s="263" t="s">
        <v>11</v>
      </c>
      <c r="E9" s="263">
        <v>9000</v>
      </c>
      <c r="F9" s="138"/>
      <c r="G9" s="264">
        <f t="shared" si="0"/>
        <v>0</v>
      </c>
      <c r="H9" s="265"/>
      <c r="I9" s="266">
        <f t="shared" si="1"/>
        <v>0</v>
      </c>
      <c r="J9" s="267"/>
      <c r="K9" s="268"/>
    </row>
    <row r="10" spans="1:11" s="269" customFormat="1" ht="35.25" customHeight="1">
      <c r="A10" s="261" t="s">
        <v>14</v>
      </c>
      <c r="B10" s="262" t="s">
        <v>123</v>
      </c>
      <c r="C10" s="262"/>
      <c r="D10" s="263" t="s">
        <v>11</v>
      </c>
      <c r="E10" s="263">
        <v>900</v>
      </c>
      <c r="F10" s="138"/>
      <c r="G10" s="264">
        <f t="shared" si="0"/>
        <v>0</v>
      </c>
      <c r="H10" s="265"/>
      <c r="I10" s="266">
        <f t="shared" si="1"/>
        <v>0</v>
      </c>
      <c r="J10" s="267"/>
      <c r="K10" s="268"/>
    </row>
    <row r="11" spans="1:11" s="269" customFormat="1" ht="21" customHeight="1">
      <c r="A11" s="261" t="s">
        <v>16</v>
      </c>
      <c r="B11" s="262" t="s">
        <v>124</v>
      </c>
      <c r="C11" s="262"/>
      <c r="D11" s="263" t="s">
        <v>11</v>
      </c>
      <c r="E11" s="263">
        <v>350</v>
      </c>
      <c r="F11" s="138"/>
      <c r="G11" s="264">
        <f t="shared" si="0"/>
        <v>0</v>
      </c>
      <c r="H11" s="265"/>
      <c r="I11" s="266">
        <f t="shared" si="1"/>
        <v>0</v>
      </c>
      <c r="J11" s="267"/>
      <c r="K11" s="268"/>
    </row>
    <row r="12" spans="1:11" s="269" customFormat="1" ht="21" customHeight="1">
      <c r="A12" s="261" t="s">
        <v>18</v>
      </c>
      <c r="B12" s="262" t="s">
        <v>125</v>
      </c>
      <c r="C12" s="262"/>
      <c r="D12" s="263" t="s">
        <v>11</v>
      </c>
      <c r="E12" s="263">
        <v>2000</v>
      </c>
      <c r="F12" s="138"/>
      <c r="G12" s="264">
        <f t="shared" si="0"/>
        <v>0</v>
      </c>
      <c r="H12" s="265"/>
      <c r="I12" s="266">
        <f t="shared" si="1"/>
        <v>0</v>
      </c>
      <c r="J12" s="267"/>
      <c r="K12" s="268"/>
    </row>
    <row r="13" spans="1:11" s="269" customFormat="1" ht="21" customHeight="1">
      <c r="A13" s="261" t="s">
        <v>20</v>
      </c>
      <c r="B13" s="262" t="s">
        <v>126</v>
      </c>
      <c r="C13" s="262"/>
      <c r="D13" s="263" t="s">
        <v>11</v>
      </c>
      <c r="E13" s="263">
        <v>13000</v>
      </c>
      <c r="F13" s="138"/>
      <c r="G13" s="264">
        <f t="shared" si="0"/>
        <v>0</v>
      </c>
      <c r="H13" s="265"/>
      <c r="I13" s="266">
        <f t="shared" si="1"/>
        <v>0</v>
      </c>
      <c r="J13" s="267"/>
      <c r="K13" s="268"/>
    </row>
    <row r="14" spans="1:11" s="269" customFormat="1" ht="21" customHeight="1">
      <c r="A14" s="261" t="s">
        <v>22</v>
      </c>
      <c r="B14" s="262" t="s">
        <v>127</v>
      </c>
      <c r="C14" s="262"/>
      <c r="D14" s="263" t="s">
        <v>11</v>
      </c>
      <c r="E14" s="263">
        <v>700</v>
      </c>
      <c r="F14" s="138"/>
      <c r="G14" s="264">
        <f t="shared" si="0"/>
        <v>0</v>
      </c>
      <c r="H14" s="265"/>
      <c r="I14" s="266">
        <f t="shared" si="1"/>
        <v>0</v>
      </c>
      <c r="J14" s="267"/>
      <c r="K14" s="268"/>
    </row>
    <row r="15" spans="1:11" s="269" customFormat="1" ht="21" customHeight="1">
      <c r="A15" s="261" t="s">
        <v>24</v>
      </c>
      <c r="B15" s="262" t="s">
        <v>128</v>
      </c>
      <c r="C15" s="262"/>
      <c r="D15" s="263" t="s">
        <v>11</v>
      </c>
      <c r="E15" s="263">
        <v>20000</v>
      </c>
      <c r="F15" s="138"/>
      <c r="G15" s="264">
        <f t="shared" si="0"/>
        <v>0</v>
      </c>
      <c r="H15" s="265"/>
      <c r="I15" s="266">
        <f t="shared" si="1"/>
        <v>0</v>
      </c>
      <c r="J15" s="267"/>
      <c r="K15" s="268"/>
    </row>
    <row r="16" spans="1:11" s="269" customFormat="1" ht="21" customHeight="1">
      <c r="A16" s="261" t="s">
        <v>26</v>
      </c>
      <c r="B16" s="262" t="s">
        <v>129</v>
      </c>
      <c r="C16" s="262"/>
      <c r="D16" s="263" t="s">
        <v>83</v>
      </c>
      <c r="E16" s="263">
        <v>12</v>
      </c>
      <c r="F16" s="138"/>
      <c r="G16" s="264">
        <f t="shared" si="0"/>
        <v>0</v>
      </c>
      <c r="H16" s="265"/>
      <c r="I16" s="266">
        <f t="shared" si="1"/>
        <v>0</v>
      </c>
      <c r="J16" s="267"/>
      <c r="K16" s="268"/>
    </row>
    <row r="17" spans="1:11" s="276" customFormat="1" ht="24.75" customHeight="1">
      <c r="A17" s="270"/>
      <c r="B17" s="271"/>
      <c r="C17" s="271"/>
      <c r="D17" s="270"/>
      <c r="E17" s="270"/>
      <c r="F17" s="272" t="s">
        <v>39</v>
      </c>
      <c r="G17" s="273">
        <f>SUM(G8:G16)</f>
        <v>0</v>
      </c>
      <c r="H17" s="274"/>
      <c r="I17" s="340">
        <f>SUM(I8:I16)</f>
        <v>0</v>
      </c>
      <c r="J17" s="275"/>
      <c r="K17" s="275"/>
    </row>
    <row r="18" spans="1:11" s="276" customFormat="1" ht="15" customHeight="1">
      <c r="A18" s="270"/>
      <c r="B18" s="271"/>
      <c r="C18" s="271"/>
      <c r="D18" s="270"/>
      <c r="E18" s="270"/>
      <c r="F18" s="272"/>
      <c r="G18" s="364"/>
      <c r="H18" s="274"/>
      <c r="I18" s="379"/>
      <c r="J18" s="275"/>
      <c r="K18" s="275"/>
    </row>
    <row r="19" spans="1:11" s="276" customFormat="1" ht="24.75" customHeight="1">
      <c r="A19" s="270"/>
      <c r="B19" s="271"/>
      <c r="C19" s="271"/>
      <c r="D19" s="270"/>
      <c r="E19" s="270"/>
      <c r="F19" s="368" t="s">
        <v>157</v>
      </c>
      <c r="G19" s="314">
        <f>I17-G17</f>
        <v>0</v>
      </c>
      <c r="H19" s="274"/>
      <c r="I19" s="379"/>
      <c r="J19" s="275"/>
      <c r="K19" s="275"/>
    </row>
    <row r="20" spans="1:9" s="139" customFormat="1" ht="20.25" customHeight="1">
      <c r="A20" s="277" t="s">
        <v>130</v>
      </c>
      <c r="B20" s="278"/>
      <c r="C20" s="278"/>
      <c r="D20" s="277"/>
      <c r="E20" s="277"/>
      <c r="F20" s="279"/>
      <c r="G20" s="280"/>
      <c r="H20" s="281"/>
      <c r="I20" s="280"/>
    </row>
    <row r="21" spans="1:9" s="283" customFormat="1" ht="15" customHeight="1">
      <c r="A21" s="282" t="s">
        <v>9</v>
      </c>
      <c r="B21" s="405" t="s">
        <v>131</v>
      </c>
      <c r="C21" s="405"/>
      <c r="D21" s="405"/>
      <c r="E21" s="405"/>
      <c r="F21" s="405"/>
      <c r="G21" s="405"/>
      <c r="H21" s="405"/>
      <c r="I21" s="405"/>
    </row>
    <row r="22" spans="1:9" s="283" customFormat="1" ht="15" customHeight="1">
      <c r="A22" s="282" t="s">
        <v>12</v>
      </c>
      <c r="B22" s="405" t="s">
        <v>132</v>
      </c>
      <c r="C22" s="405"/>
      <c r="D22" s="405"/>
      <c r="E22" s="405"/>
      <c r="F22" s="405"/>
      <c r="G22" s="405"/>
      <c r="H22" s="405"/>
      <c r="I22" s="405"/>
    </row>
    <row r="23" spans="1:9" s="283" customFormat="1" ht="15" customHeight="1">
      <c r="A23" s="282" t="s">
        <v>14</v>
      </c>
      <c r="B23" s="405" t="s">
        <v>133</v>
      </c>
      <c r="C23" s="405"/>
      <c r="D23" s="405"/>
      <c r="E23" s="405"/>
      <c r="F23" s="405"/>
      <c r="G23" s="405"/>
      <c r="H23" s="405"/>
      <c r="I23" s="405"/>
    </row>
    <row r="24" spans="1:9" s="283" customFormat="1" ht="15" customHeight="1">
      <c r="A24" s="282" t="s">
        <v>16</v>
      </c>
      <c r="B24" s="405" t="s">
        <v>134</v>
      </c>
      <c r="C24" s="405"/>
      <c r="D24" s="405"/>
      <c r="E24" s="405"/>
      <c r="F24" s="405"/>
      <c r="G24" s="405"/>
      <c r="H24" s="405"/>
      <c r="I24" s="405"/>
    </row>
    <row r="25" spans="1:9" s="283" customFormat="1" ht="15" customHeight="1">
      <c r="A25" s="282" t="s">
        <v>18</v>
      </c>
      <c r="B25" s="405" t="s">
        <v>135</v>
      </c>
      <c r="C25" s="405"/>
      <c r="D25" s="405"/>
      <c r="E25" s="405"/>
      <c r="F25" s="405"/>
      <c r="G25" s="405"/>
      <c r="H25" s="405"/>
      <c r="I25" s="405"/>
    </row>
    <row r="26" spans="1:9" s="283" customFormat="1" ht="15" customHeight="1">
      <c r="A26" s="282" t="s">
        <v>20</v>
      </c>
      <c r="B26" s="405" t="s">
        <v>136</v>
      </c>
      <c r="C26" s="405"/>
      <c r="D26" s="405"/>
      <c r="E26" s="405"/>
      <c r="F26" s="405"/>
      <c r="G26" s="405"/>
      <c r="H26" s="405"/>
      <c r="I26" s="405"/>
    </row>
    <row r="27" spans="1:9" s="283" customFormat="1" ht="15" customHeight="1">
      <c r="A27" s="282" t="s">
        <v>22</v>
      </c>
      <c r="B27" s="405" t="s">
        <v>137</v>
      </c>
      <c r="C27" s="405"/>
      <c r="D27" s="405"/>
      <c r="E27" s="405"/>
      <c r="F27" s="405"/>
      <c r="G27" s="405"/>
      <c r="H27" s="405"/>
      <c r="I27" s="405"/>
    </row>
    <row r="28" spans="1:9" s="283" customFormat="1" ht="25.5" customHeight="1">
      <c r="A28" s="282" t="s">
        <v>24</v>
      </c>
      <c r="B28" s="407" t="s">
        <v>138</v>
      </c>
      <c r="C28" s="407"/>
      <c r="D28" s="407"/>
      <c r="E28" s="407"/>
      <c r="F28" s="407"/>
      <c r="G28" s="407"/>
      <c r="H28" s="407"/>
      <c r="I28" s="407"/>
    </row>
    <row r="29" spans="1:9" s="283" customFormat="1" ht="15" customHeight="1">
      <c r="A29" s="282" t="s">
        <v>26</v>
      </c>
      <c r="B29" s="405" t="s">
        <v>139</v>
      </c>
      <c r="C29" s="405"/>
      <c r="D29" s="405"/>
      <c r="E29" s="405"/>
      <c r="F29" s="405"/>
      <c r="G29" s="405"/>
      <c r="H29" s="405"/>
      <c r="I29" s="405"/>
    </row>
    <row r="30" spans="1:9" s="283" customFormat="1" ht="21" customHeight="1">
      <c r="A30" s="282" t="s">
        <v>28</v>
      </c>
      <c r="B30" s="405" t="s">
        <v>140</v>
      </c>
      <c r="C30" s="405"/>
      <c r="D30" s="405"/>
      <c r="E30" s="405"/>
      <c r="F30" s="405"/>
      <c r="G30" s="405"/>
      <c r="H30" s="405"/>
      <c r="I30" s="405"/>
    </row>
    <row r="31" spans="1:9" s="285" customFormat="1" ht="15" customHeight="1">
      <c r="A31" s="284" t="s">
        <v>29</v>
      </c>
      <c r="B31" s="405" t="s">
        <v>141</v>
      </c>
      <c r="C31" s="405"/>
      <c r="D31" s="405"/>
      <c r="E31" s="405"/>
      <c r="F31" s="405"/>
      <c r="G31" s="405"/>
      <c r="H31" s="405"/>
      <c r="I31" s="405"/>
    </row>
    <row r="32" spans="1:9" s="286" customFormat="1" ht="8.25" customHeight="1">
      <c r="A32" s="406"/>
      <c r="B32" s="406"/>
      <c r="C32" s="406"/>
      <c r="D32" s="406"/>
      <c r="E32" s="406"/>
      <c r="F32" s="406"/>
      <c r="G32" s="406"/>
      <c r="H32" s="406"/>
      <c r="I32" s="406"/>
    </row>
    <row r="34" spans="1:9" ht="44.25" customHeight="1">
      <c r="A34" s="381" t="s">
        <v>178</v>
      </c>
      <c r="B34" s="381"/>
      <c r="C34" s="381"/>
      <c r="D34" s="381"/>
      <c r="E34" s="381"/>
      <c r="F34" s="381"/>
      <c r="G34" s="381"/>
      <c r="H34" s="381"/>
      <c r="I34" s="381"/>
    </row>
  </sheetData>
  <sheetProtection selectLockedCells="1" selectUnlockedCells="1"/>
  <mergeCells count="14">
    <mergeCell ref="A6:I6"/>
    <mergeCell ref="B21:I21"/>
    <mergeCell ref="B22:I22"/>
    <mergeCell ref="B23:I23"/>
    <mergeCell ref="B24:I24"/>
    <mergeCell ref="A34:I34"/>
    <mergeCell ref="B31:I31"/>
    <mergeCell ref="A32:I32"/>
    <mergeCell ref="B25:I25"/>
    <mergeCell ref="B26:I26"/>
    <mergeCell ref="B27:I27"/>
    <mergeCell ref="B28:I28"/>
    <mergeCell ref="B29:I29"/>
    <mergeCell ref="B30:I30"/>
  </mergeCells>
  <printOptions horizontalCentered="1"/>
  <pageMargins left="0.5905511811023623" right="0.5905511811023623" top="0.6299212598425197" bottom="1.4173228346456694" header="0.5118110236220472" footer="0.5118110236220472"/>
  <pageSetup horizontalDpi="300" verticalDpi="300" orientation="landscape" paperSize="9" r:id="rId1"/>
  <headerFooter alignWithMargins="0">
    <oddFooter>&amp;R&amp;8Podpis osób uprawnionych /  kwalifikowany podpis elektroniczny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="150" zoomScaleNormal="150" zoomScalePageLayoutView="0" workbookViewId="0" topLeftCell="A1">
      <selection activeCell="A6" sqref="A6"/>
    </sheetView>
  </sheetViews>
  <sheetFormatPr defaultColWidth="9.00390625" defaultRowHeight="12.75"/>
  <cols>
    <col min="1" max="1" width="3.421875" style="12" customWidth="1"/>
    <col min="2" max="2" width="42.00390625" style="12" customWidth="1"/>
    <col min="3" max="3" width="8.00390625" style="12" customWidth="1"/>
    <col min="4" max="4" width="6.57421875" style="12" customWidth="1"/>
    <col min="5" max="5" width="8.421875" style="13" customWidth="1"/>
    <col min="6" max="6" width="12.140625" style="14" customWidth="1"/>
    <col min="7" max="7" width="4.8515625" style="15" customWidth="1"/>
    <col min="8" max="8" width="11.140625" style="14" customWidth="1"/>
    <col min="9" max="9" width="19.421875" style="16" customWidth="1"/>
    <col min="10" max="11" width="11.00390625" style="12" customWidth="1"/>
    <col min="12" max="16384" width="9.00390625" style="12" customWidth="1"/>
  </cols>
  <sheetData>
    <row r="1" spans="1:11" s="22" customFormat="1" ht="24.75" customHeight="1">
      <c r="A1" s="17" t="s">
        <v>142</v>
      </c>
      <c r="B1" s="18"/>
      <c r="C1" s="19"/>
      <c r="D1" s="19"/>
      <c r="E1" s="19"/>
      <c r="F1" s="401" t="s">
        <v>143</v>
      </c>
      <c r="G1" s="401"/>
      <c r="H1" s="401"/>
      <c r="I1" s="21"/>
      <c r="K1" s="23"/>
    </row>
    <row r="2" spans="1:11" s="22" customFormat="1" ht="24.75" customHeight="1">
      <c r="A2" s="17" t="s">
        <v>144</v>
      </c>
      <c r="B2" s="24"/>
      <c r="C2" s="19"/>
      <c r="D2" s="19"/>
      <c r="E2" s="19"/>
      <c r="F2" s="20"/>
      <c r="G2" s="20"/>
      <c r="H2" s="20"/>
      <c r="I2" s="21"/>
      <c r="K2" s="23"/>
    </row>
    <row r="3" spans="1:8" s="27" customFormat="1" ht="21" customHeight="1">
      <c r="A3" s="25" t="s">
        <v>145</v>
      </c>
      <c r="B3" s="26"/>
      <c r="E3" s="28"/>
      <c r="F3" s="29"/>
      <c r="H3" s="30"/>
    </row>
    <row r="4" spans="1:8" s="31" customFormat="1" ht="21" customHeight="1">
      <c r="A4" s="409"/>
      <c r="B4" s="409"/>
      <c r="C4" s="409"/>
      <c r="D4" s="409"/>
      <c r="E4" s="409"/>
      <c r="F4" s="409"/>
      <c r="G4" s="409"/>
      <c r="H4" s="409"/>
    </row>
    <row r="5" spans="1:9" s="39" customFormat="1" ht="37.5" customHeight="1">
      <c r="A5" s="32" t="s">
        <v>2</v>
      </c>
      <c r="B5" s="33" t="s">
        <v>146</v>
      </c>
      <c r="C5" s="34" t="s">
        <v>4</v>
      </c>
      <c r="D5" s="35" t="s">
        <v>80</v>
      </c>
      <c r="E5" s="36" t="s">
        <v>5</v>
      </c>
      <c r="F5" s="33" t="s">
        <v>81</v>
      </c>
      <c r="G5" s="37" t="s">
        <v>7</v>
      </c>
      <c r="H5" s="33" t="s">
        <v>8</v>
      </c>
      <c r="I5" s="38"/>
    </row>
    <row r="6" spans="1:11" s="39" customFormat="1" ht="28.5" customHeight="1">
      <c r="A6" s="40" t="s">
        <v>9</v>
      </c>
      <c r="B6" s="41"/>
      <c r="C6" s="42"/>
      <c r="D6" s="43"/>
      <c r="E6" s="44"/>
      <c r="F6" s="45">
        <f aca="true" t="shared" si="0" ref="F6:F20">D6*E6</f>
        <v>0</v>
      </c>
      <c r="G6" s="46"/>
      <c r="H6" s="47"/>
      <c r="I6" s="38"/>
      <c r="J6" s="38"/>
      <c r="K6" s="38"/>
    </row>
    <row r="7" spans="1:11" s="39" customFormat="1" ht="28.5" customHeight="1">
      <c r="A7" s="40" t="s">
        <v>12</v>
      </c>
      <c r="B7" s="48"/>
      <c r="C7" s="49"/>
      <c r="D7" s="50"/>
      <c r="E7" s="44"/>
      <c r="F7" s="45">
        <f t="shared" si="0"/>
        <v>0</v>
      </c>
      <c r="G7" s="46"/>
      <c r="H7" s="47"/>
      <c r="I7" s="38"/>
      <c r="J7" s="38"/>
      <c r="K7" s="38"/>
    </row>
    <row r="8" spans="1:11" s="39" customFormat="1" ht="28.5" customHeight="1">
      <c r="A8" s="40" t="s">
        <v>14</v>
      </c>
      <c r="B8" s="48"/>
      <c r="C8" s="49"/>
      <c r="D8" s="50"/>
      <c r="E8" s="44"/>
      <c r="F8" s="45">
        <f t="shared" si="0"/>
        <v>0</v>
      </c>
      <c r="G8" s="46"/>
      <c r="H8" s="47"/>
      <c r="I8" s="38"/>
      <c r="J8" s="38"/>
      <c r="K8" s="38"/>
    </row>
    <row r="9" spans="1:11" s="39" customFormat="1" ht="28.5" customHeight="1">
      <c r="A9" s="40" t="s">
        <v>16</v>
      </c>
      <c r="B9" s="48"/>
      <c r="C9" s="49"/>
      <c r="D9" s="50"/>
      <c r="E9" s="44"/>
      <c r="F9" s="45">
        <f t="shared" si="0"/>
        <v>0</v>
      </c>
      <c r="G9" s="46"/>
      <c r="H9" s="47"/>
      <c r="I9" s="38"/>
      <c r="J9" s="38"/>
      <c r="K9" s="38"/>
    </row>
    <row r="10" spans="1:11" s="39" customFormat="1" ht="28.5" customHeight="1">
      <c r="A10" s="40" t="s">
        <v>18</v>
      </c>
      <c r="B10" s="48"/>
      <c r="C10" s="49"/>
      <c r="D10" s="50"/>
      <c r="E10" s="44"/>
      <c r="F10" s="45">
        <f t="shared" si="0"/>
        <v>0</v>
      </c>
      <c r="G10" s="46"/>
      <c r="H10" s="47"/>
      <c r="I10" s="38"/>
      <c r="J10" s="38"/>
      <c r="K10" s="38"/>
    </row>
    <row r="11" spans="1:11" s="39" customFormat="1" ht="28.5" customHeight="1">
      <c r="A11" s="40" t="s">
        <v>20</v>
      </c>
      <c r="B11" s="48"/>
      <c r="C11" s="49"/>
      <c r="D11" s="50"/>
      <c r="E11" s="44"/>
      <c r="F11" s="45">
        <f t="shared" si="0"/>
        <v>0</v>
      </c>
      <c r="G11" s="46"/>
      <c r="H11" s="47"/>
      <c r="I11" s="38"/>
      <c r="J11" s="38"/>
      <c r="K11" s="38"/>
    </row>
    <row r="12" spans="1:11" s="39" customFormat="1" ht="28.5" customHeight="1">
      <c r="A12" s="40" t="s">
        <v>22</v>
      </c>
      <c r="B12" s="48"/>
      <c r="C12" s="49"/>
      <c r="D12" s="50"/>
      <c r="E12" s="44"/>
      <c r="F12" s="45">
        <f t="shared" si="0"/>
        <v>0</v>
      </c>
      <c r="G12" s="46"/>
      <c r="H12" s="47"/>
      <c r="I12" s="38"/>
      <c r="J12" s="38"/>
      <c r="K12" s="38"/>
    </row>
    <row r="13" spans="1:11" s="39" customFormat="1" ht="28.5" customHeight="1">
      <c r="A13" s="40" t="s">
        <v>24</v>
      </c>
      <c r="B13" s="48"/>
      <c r="C13" s="49"/>
      <c r="D13" s="50"/>
      <c r="E13" s="44"/>
      <c r="F13" s="45">
        <f t="shared" si="0"/>
        <v>0</v>
      </c>
      <c r="G13" s="46"/>
      <c r="H13" s="47"/>
      <c r="I13" s="38"/>
      <c r="J13" s="38"/>
      <c r="K13" s="38"/>
    </row>
    <row r="14" spans="1:11" s="39" customFormat="1" ht="28.5" customHeight="1">
      <c r="A14" s="40" t="s">
        <v>26</v>
      </c>
      <c r="B14" s="48"/>
      <c r="C14" s="49"/>
      <c r="D14" s="50"/>
      <c r="E14" s="44"/>
      <c r="F14" s="45">
        <f t="shared" si="0"/>
        <v>0</v>
      </c>
      <c r="G14" s="46"/>
      <c r="H14" s="47"/>
      <c r="I14" s="38"/>
      <c r="J14" s="38"/>
      <c r="K14" s="38"/>
    </row>
    <row r="15" spans="1:11" s="39" customFormat="1" ht="28.5" customHeight="1">
      <c r="A15" s="40" t="s">
        <v>28</v>
      </c>
      <c r="B15" s="48"/>
      <c r="C15" s="49"/>
      <c r="D15" s="50"/>
      <c r="E15" s="44"/>
      <c r="F15" s="45">
        <f t="shared" si="0"/>
        <v>0</v>
      </c>
      <c r="G15" s="46"/>
      <c r="H15" s="47"/>
      <c r="I15" s="38"/>
      <c r="J15" s="38"/>
      <c r="K15" s="38"/>
    </row>
    <row r="16" spans="1:11" s="39" customFormat="1" ht="28.5" customHeight="1">
      <c r="A16" s="40" t="s">
        <v>29</v>
      </c>
      <c r="B16" s="48"/>
      <c r="C16" s="49"/>
      <c r="D16" s="50"/>
      <c r="E16" s="44"/>
      <c r="F16" s="45">
        <f t="shared" si="0"/>
        <v>0</v>
      </c>
      <c r="G16" s="46"/>
      <c r="H16" s="47"/>
      <c r="I16" s="38"/>
      <c r="J16" s="38"/>
      <c r="K16" s="38"/>
    </row>
    <row r="17" spans="1:11" s="39" customFormat="1" ht="28.5" customHeight="1">
      <c r="A17" s="40" t="s">
        <v>30</v>
      </c>
      <c r="B17" s="48"/>
      <c r="C17" s="49"/>
      <c r="D17" s="50"/>
      <c r="E17" s="44"/>
      <c r="F17" s="45">
        <f t="shared" si="0"/>
        <v>0</v>
      </c>
      <c r="G17" s="46"/>
      <c r="H17" s="47"/>
      <c r="I17" s="38"/>
      <c r="J17" s="38"/>
      <c r="K17" s="38"/>
    </row>
    <row r="18" spans="1:11" s="39" customFormat="1" ht="28.5" customHeight="1">
      <c r="A18" s="40" t="s">
        <v>32</v>
      </c>
      <c r="B18" s="48"/>
      <c r="C18" s="49"/>
      <c r="D18" s="50"/>
      <c r="E18" s="44"/>
      <c r="F18" s="45">
        <f t="shared" si="0"/>
        <v>0</v>
      </c>
      <c r="G18" s="46"/>
      <c r="H18" s="47"/>
      <c r="I18" s="38"/>
      <c r="J18" s="38"/>
      <c r="K18" s="38"/>
    </row>
    <row r="19" spans="1:11" s="39" customFormat="1" ht="28.5" customHeight="1">
      <c r="A19" s="40" t="s">
        <v>34</v>
      </c>
      <c r="B19" s="48"/>
      <c r="C19" s="49"/>
      <c r="D19" s="50"/>
      <c r="E19" s="44"/>
      <c r="F19" s="45">
        <f t="shared" si="0"/>
        <v>0</v>
      </c>
      <c r="G19" s="46"/>
      <c r="H19" s="47"/>
      <c r="I19" s="38"/>
      <c r="J19" s="38"/>
      <c r="K19" s="38"/>
    </row>
    <row r="20" spans="1:11" s="39" customFormat="1" ht="28.5" customHeight="1">
      <c r="A20" s="40" t="s">
        <v>36</v>
      </c>
      <c r="B20" s="48"/>
      <c r="C20" s="49"/>
      <c r="D20" s="50"/>
      <c r="E20" s="44"/>
      <c r="F20" s="45">
        <f t="shared" si="0"/>
        <v>0</v>
      </c>
      <c r="G20" s="46"/>
      <c r="H20" s="47"/>
      <c r="I20" s="38"/>
      <c r="J20" s="38"/>
      <c r="K20" s="38"/>
    </row>
    <row r="21" spans="1:11" s="39" customFormat="1" ht="17.25" customHeight="1">
      <c r="A21" s="51"/>
      <c r="C21" s="52"/>
      <c r="D21" s="53"/>
      <c r="E21" s="54"/>
      <c r="F21" s="55"/>
      <c r="G21" s="56"/>
      <c r="H21" s="57"/>
      <c r="I21" s="38"/>
      <c r="J21" s="38"/>
      <c r="K21" s="38"/>
    </row>
    <row r="22" spans="1:8" ht="20.25" customHeight="1">
      <c r="A22" s="58" t="s">
        <v>147</v>
      </c>
      <c r="B22" s="59"/>
      <c r="C22" s="58"/>
      <c r="D22" s="58"/>
      <c r="E22" s="60"/>
      <c r="F22" s="61"/>
      <c r="G22" s="62"/>
      <c r="H22" s="61"/>
    </row>
    <row r="23" spans="1:9" s="65" customFormat="1" ht="26.25" customHeight="1">
      <c r="A23" s="63"/>
      <c r="B23" s="410"/>
      <c r="C23" s="410"/>
      <c r="D23" s="410"/>
      <c r="E23" s="410"/>
      <c r="F23" s="410"/>
      <c r="G23" s="410"/>
      <c r="H23" s="410"/>
      <c r="I23" s="64"/>
    </row>
    <row r="24" spans="1:9" s="65" customFormat="1" ht="26.25" customHeight="1">
      <c r="A24" s="63"/>
      <c r="B24" s="410"/>
      <c r="C24" s="410"/>
      <c r="D24" s="410"/>
      <c r="E24" s="410"/>
      <c r="F24" s="410"/>
      <c r="G24" s="410"/>
      <c r="H24" s="410"/>
      <c r="I24" s="64"/>
    </row>
    <row r="25" spans="1:9" s="65" customFormat="1" ht="26.25" customHeight="1">
      <c r="A25" s="63"/>
      <c r="B25" s="410"/>
      <c r="C25" s="410"/>
      <c r="D25" s="410"/>
      <c r="E25" s="410"/>
      <c r="F25" s="410"/>
      <c r="G25" s="410"/>
      <c r="H25" s="410"/>
      <c r="I25" s="64"/>
    </row>
    <row r="26" spans="1:9" s="68" customFormat="1" ht="26.25" customHeight="1">
      <c r="A26" s="66"/>
      <c r="B26" s="410"/>
      <c r="C26" s="410"/>
      <c r="D26" s="410"/>
      <c r="E26" s="410"/>
      <c r="F26" s="410"/>
      <c r="G26" s="410"/>
      <c r="H26" s="410"/>
      <c r="I26" s="67"/>
    </row>
    <row r="27" spans="1:9" s="39" customFormat="1" ht="26.25" customHeight="1">
      <c r="A27" s="69"/>
      <c r="B27" s="414"/>
      <c r="C27" s="414"/>
      <c r="D27" s="414"/>
      <c r="E27" s="70"/>
      <c r="F27" s="51"/>
      <c r="G27" s="51"/>
      <c r="H27" s="51"/>
      <c r="I27" s="38"/>
    </row>
    <row r="28" spans="1:9" s="72" customFormat="1" ht="16.5" customHeight="1">
      <c r="A28" s="400" t="s">
        <v>148</v>
      </c>
      <c r="B28" s="400"/>
      <c r="C28" s="400"/>
      <c r="D28" s="400"/>
      <c r="E28" s="400"/>
      <c r="F28" s="400"/>
      <c r="G28" s="400"/>
      <c r="H28" s="400"/>
      <c r="I28" s="71"/>
    </row>
    <row r="29" spans="1:9" s="74" customFormat="1" ht="21" customHeight="1">
      <c r="A29" s="400"/>
      <c r="B29" s="400"/>
      <c r="C29" s="400"/>
      <c r="D29" s="400"/>
      <c r="E29" s="400"/>
      <c r="F29" s="400"/>
      <c r="G29" s="400"/>
      <c r="H29" s="400"/>
      <c r="I29" s="73"/>
    </row>
    <row r="30" spans="1:6" s="74" customFormat="1" ht="12.75" customHeight="1">
      <c r="A30" s="75" t="s">
        <v>149</v>
      </c>
      <c r="B30" s="76"/>
      <c r="C30" s="77">
        <f>F34*1.1</f>
        <v>0</v>
      </c>
      <c r="D30" s="77"/>
      <c r="E30" s="415">
        <f>C30/4.3117</f>
        <v>0</v>
      </c>
      <c r="F30" s="415"/>
    </row>
    <row r="31" spans="1:8" s="72" customFormat="1" ht="27" customHeight="1">
      <c r="A31" s="416" t="s">
        <v>150</v>
      </c>
      <c r="B31" s="416"/>
      <c r="C31" s="416"/>
      <c r="D31" s="416"/>
      <c r="E31" s="416"/>
      <c r="F31" s="416"/>
      <c r="G31" s="416"/>
      <c r="H31" s="416"/>
    </row>
    <row r="32" spans="1:13" s="39" customFormat="1" ht="20.25" customHeight="1">
      <c r="A32" s="79"/>
      <c r="B32" s="78"/>
      <c r="C32" s="80"/>
      <c r="D32" s="80"/>
      <c r="E32" s="80"/>
      <c r="F32" s="80"/>
      <c r="H32" s="81"/>
      <c r="I32" s="82"/>
      <c r="J32" s="54"/>
      <c r="K32" s="83"/>
      <c r="L32" s="83"/>
      <c r="M32" s="83"/>
    </row>
    <row r="33" spans="1:13" s="39" customFormat="1" ht="20.25" customHeight="1">
      <c r="A33" s="78"/>
      <c r="B33" s="78"/>
      <c r="C33" s="80"/>
      <c r="D33" s="80"/>
      <c r="E33" s="80"/>
      <c r="F33" s="81" t="s">
        <v>151</v>
      </c>
      <c r="H33" s="84" t="s">
        <v>152</v>
      </c>
      <c r="I33" s="82"/>
      <c r="K33" s="83"/>
      <c r="L33" s="83"/>
      <c r="M33" s="83"/>
    </row>
    <row r="34" spans="1:13" ht="60.75" customHeight="1">
      <c r="A34" s="85" t="s">
        <v>153</v>
      </c>
      <c r="E34" s="12"/>
      <c r="F34" s="86">
        <f>SUM(F6:F20)</f>
        <v>0</v>
      </c>
      <c r="G34" s="22"/>
      <c r="H34" s="87">
        <f>SUM(H6:H20)</f>
        <v>0</v>
      </c>
      <c r="I34" s="62"/>
      <c r="M34" s="16"/>
    </row>
    <row r="35" spans="1:12" s="89" customFormat="1" ht="12" customHeight="1">
      <c r="A35" s="88" t="s">
        <v>41</v>
      </c>
      <c r="C35" s="90"/>
      <c r="D35" s="90"/>
      <c r="E35" s="91"/>
      <c r="F35" s="91"/>
      <c r="H35" s="92"/>
      <c r="I35" s="93"/>
      <c r="K35" s="94"/>
      <c r="L35" s="95"/>
    </row>
    <row r="36" spans="2:11" s="96" customFormat="1" ht="12" customHeight="1">
      <c r="B36" s="97"/>
      <c r="C36" s="97"/>
      <c r="D36" s="97"/>
      <c r="E36" s="97"/>
      <c r="F36" s="97"/>
      <c r="G36" s="417" t="s">
        <v>40</v>
      </c>
      <c r="H36" s="417"/>
      <c r="I36" s="98"/>
      <c r="K36" s="52"/>
    </row>
    <row r="37" spans="2:8" s="39" customFormat="1" ht="77.25" customHeight="1">
      <c r="B37" s="99"/>
      <c r="C37" s="99"/>
      <c r="D37" s="99"/>
      <c r="E37" s="99"/>
      <c r="F37" s="99"/>
      <c r="H37" s="100" t="s">
        <v>154</v>
      </c>
    </row>
    <row r="38" spans="8:18" s="39" customFormat="1" ht="12" customHeight="1">
      <c r="H38" s="101" t="s">
        <v>42</v>
      </c>
      <c r="K38" s="93"/>
      <c r="L38" s="102"/>
      <c r="M38" s="103"/>
      <c r="N38" s="408"/>
      <c r="O38" s="408"/>
      <c r="P38" s="104"/>
      <c r="Q38" s="105"/>
      <c r="R38" s="105"/>
    </row>
    <row r="39" spans="1:18" ht="10.5" customHeight="1">
      <c r="A39" s="106"/>
      <c r="B39" s="106"/>
      <c r="C39" s="39"/>
      <c r="D39" s="39"/>
      <c r="E39" s="39"/>
      <c r="F39" s="107"/>
      <c r="G39" s="108"/>
      <c r="H39" s="54"/>
      <c r="I39" s="13"/>
      <c r="J39" s="13"/>
      <c r="K39" s="92"/>
      <c r="L39" s="39"/>
      <c r="M39" s="109"/>
      <c r="N39" s="38"/>
      <c r="O39" s="39"/>
      <c r="P39" s="39"/>
      <c r="Q39" s="110"/>
      <c r="R39" s="110"/>
    </row>
    <row r="40" spans="1:18" ht="13.5" customHeight="1">
      <c r="A40" s="411" t="s">
        <v>43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111"/>
      <c r="Q40" s="110"/>
      <c r="R40" s="110"/>
    </row>
    <row r="41" spans="1:18" ht="13.5" customHeight="1">
      <c r="A41" s="112"/>
      <c r="B41" s="412" t="s">
        <v>44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113"/>
      <c r="Q41" s="110"/>
      <c r="R41" s="110"/>
    </row>
    <row r="42" spans="1:18" s="116" customFormat="1" ht="12.75" customHeight="1">
      <c r="A42" s="400" t="s">
        <v>45</v>
      </c>
      <c r="B42" s="400"/>
      <c r="C42" s="400"/>
      <c r="D42" s="400"/>
      <c r="E42" s="400"/>
      <c r="F42" s="400"/>
      <c r="G42" s="400"/>
      <c r="H42" s="400"/>
      <c r="I42" s="400"/>
      <c r="J42" s="400"/>
      <c r="K42" s="114"/>
      <c r="L42" s="114"/>
      <c r="M42" s="114"/>
      <c r="N42" s="115"/>
      <c r="O42" s="52"/>
      <c r="P42" s="52"/>
      <c r="Q42" s="110"/>
      <c r="R42" s="110"/>
    </row>
    <row r="43" spans="1:18" s="117" customFormat="1" ht="12.75" customHeight="1">
      <c r="A43" s="413" t="s">
        <v>46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O43" s="118"/>
      <c r="P43" s="118"/>
      <c r="Q43" s="119"/>
      <c r="R43" s="119"/>
    </row>
    <row r="44" spans="1:18" s="121" customFormat="1" ht="12" customHeight="1">
      <c r="A44" s="413" t="s">
        <v>155</v>
      </c>
      <c r="B44" s="413"/>
      <c r="C44" s="413"/>
      <c r="D44" s="413"/>
      <c r="E44" s="413"/>
      <c r="F44" s="413"/>
      <c r="G44" s="413"/>
      <c r="H44" s="413"/>
      <c r="I44" s="413"/>
      <c r="J44" s="413"/>
      <c r="K44" s="120"/>
      <c r="L44" s="120"/>
      <c r="M44" s="120"/>
      <c r="O44" s="122"/>
      <c r="P44" s="122"/>
      <c r="Q44" s="123"/>
      <c r="R44" s="123"/>
    </row>
    <row r="45" ht="19.5" customHeight="1">
      <c r="A45" s="124" t="s">
        <v>156</v>
      </c>
    </row>
    <row r="46" spans="1:9" s="39" customFormat="1" ht="15" customHeight="1">
      <c r="A46" s="125"/>
      <c r="E46" s="81"/>
      <c r="F46" s="103"/>
      <c r="G46" s="102"/>
      <c r="H46" s="103"/>
      <c r="I46" s="38"/>
    </row>
    <row r="47" spans="1:9" s="127" customFormat="1" ht="15" customHeight="1">
      <c r="A47" s="126"/>
      <c r="E47" s="128"/>
      <c r="F47" s="129"/>
      <c r="G47" s="130"/>
      <c r="H47" s="129"/>
      <c r="I47" s="131"/>
    </row>
    <row r="48" spans="1:9" s="39" customFormat="1" ht="15" customHeight="1">
      <c r="A48" s="96"/>
      <c r="E48" s="81"/>
      <c r="F48" s="103"/>
      <c r="G48" s="102"/>
      <c r="H48" s="103"/>
      <c r="I48" s="38"/>
    </row>
  </sheetData>
  <sheetProtection selectLockedCells="1" selectUnlockedCells="1"/>
  <mergeCells count="17">
    <mergeCell ref="A40:O40"/>
    <mergeCell ref="B41:O41"/>
    <mergeCell ref="A42:J42"/>
    <mergeCell ref="A43:M43"/>
    <mergeCell ref="A44:J44"/>
    <mergeCell ref="B27:D27"/>
    <mergeCell ref="A28:H29"/>
    <mergeCell ref="E30:F30"/>
    <mergeCell ref="A31:H31"/>
    <mergeCell ref="G36:H36"/>
    <mergeCell ref="N38:O38"/>
    <mergeCell ref="F1:H1"/>
    <mergeCell ref="A4:H4"/>
    <mergeCell ref="B23:H23"/>
    <mergeCell ref="B24:H24"/>
    <mergeCell ref="B25:H25"/>
    <mergeCell ref="B26:H26"/>
  </mergeCells>
  <printOptions/>
  <pageMargins left="0.7083333333333334" right="0.5118055555555555" top="0.5513888888888889" bottom="0.5513888888888889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jkochan</cp:lastModifiedBy>
  <cp:lastPrinted>2020-12-04T11:09:33Z</cp:lastPrinted>
  <dcterms:modified xsi:type="dcterms:W3CDTF">2020-12-04T11:09:38Z</dcterms:modified>
  <cp:category/>
  <cp:version/>
  <cp:contentType/>
  <cp:contentStatus/>
</cp:coreProperties>
</file>